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activeTab="8"/>
  </bookViews>
  <sheets>
    <sheet name="ASCO" sheetId="1" r:id="rId1"/>
    <sheet name="TCMS" sheetId="2" r:id="rId2"/>
    <sheet name="CSCP1" sheetId="3" r:id="rId3"/>
    <sheet name="SCCS" sheetId="4" r:id="rId4"/>
    <sheet name="USCORG" sheetId="5" r:id="rId5"/>
    <sheet name="SCE" sheetId="6" r:id="rId6"/>
    <sheet name="BASC" sheetId="7" r:id="rId7"/>
    <sheet name="USCD" sheetId="8" r:id="rId8"/>
    <sheet name="CHALLENGE" sheetId="9" r:id="rId9"/>
    <sheet name="xxx" sheetId="10" r:id="rId10"/>
  </sheets>
  <definedNames/>
  <calcPr fullCalcOnLoad="1"/>
</workbook>
</file>

<file path=xl/sharedStrings.xml><?xml version="1.0" encoding="utf-8"?>
<sst xmlns="http://schemas.openxmlformats.org/spreadsheetml/2006/main" count="246" uniqueCount="48">
  <si>
    <t>ASAF</t>
  </si>
  <si>
    <t>ASCO</t>
  </si>
  <si>
    <t>BASC</t>
  </si>
  <si>
    <t>CSCP</t>
  </si>
  <si>
    <t>SCCS</t>
  </si>
  <si>
    <t>SCE</t>
  </si>
  <si>
    <t>SCPO</t>
  </si>
  <si>
    <t>TCMS</t>
  </si>
  <si>
    <t>UASG</t>
  </si>
  <si>
    <t>USCD</t>
  </si>
  <si>
    <t>USCORG</t>
  </si>
  <si>
    <t>1D</t>
  </si>
  <si>
    <t>2H</t>
  </si>
  <si>
    <t>3H</t>
  </si>
  <si>
    <t>rang</t>
  </si>
  <si>
    <t>CLUBS</t>
  </si>
  <si>
    <t>1H</t>
  </si>
  <si>
    <t>C3H</t>
  </si>
  <si>
    <t>C2H1D</t>
  </si>
  <si>
    <t>C2H</t>
  </si>
  <si>
    <t>C1H1D</t>
  </si>
  <si>
    <t>D1</t>
  </si>
  <si>
    <t>D2</t>
  </si>
  <si>
    <t>H1</t>
  </si>
  <si>
    <t>H2</t>
  </si>
  <si>
    <t>H3</t>
  </si>
  <si>
    <t>Ch1</t>
  </si>
  <si>
    <t xml:space="preserve">Ch1 = 3 meilleurs </t>
  </si>
  <si>
    <t>Ch2</t>
  </si>
  <si>
    <t>STADE FR</t>
  </si>
  <si>
    <t>CREDIT AGRICOLE</t>
  </si>
  <si>
    <t>Rang1</t>
  </si>
  <si>
    <t>Rang2</t>
  </si>
  <si>
    <t>Ch2 = total 2D+3H</t>
  </si>
  <si>
    <t>xxx</t>
  </si>
  <si>
    <t>RCF</t>
  </si>
  <si>
    <t>DIJON USC</t>
  </si>
  <si>
    <t>SLAT</t>
  </si>
  <si>
    <t>ASCO géant 4 février</t>
  </si>
  <si>
    <t>TCMS slalom 5 fev</t>
  </si>
  <si>
    <t>CSCP slalom 5 fevrier</t>
  </si>
  <si>
    <t>SCCS slalom 7 février</t>
  </si>
  <si>
    <t>USCORG géant 8 février</t>
  </si>
  <si>
    <t>SCE géant 9 février</t>
  </si>
  <si>
    <t>BASC slalom 9 février</t>
  </si>
  <si>
    <t>USCD slalom 10 février</t>
  </si>
  <si>
    <t>CRED AGRICOLE</t>
  </si>
  <si>
    <t>ST 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</si>
</sst>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2">
    <font>
      <sz val="10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i/>
      <sz val="22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3" fontId="0" fillId="0" borderId="0" xfId="15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2" xfId="15" applyFill="1" applyBorder="1" applyAlignment="1">
      <alignment horizontal="center"/>
    </xf>
    <xf numFmtId="43" fontId="0" fillId="0" borderId="3" xfId="15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15" applyNumberFormat="1" applyFont="1" applyFill="1" applyBorder="1" applyAlignment="1">
      <alignment horizontal="center"/>
    </xf>
    <xf numFmtId="0" fontId="4" fillId="0" borderId="11" xfId="1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3" fontId="0" fillId="0" borderId="0" xfId="15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43" fontId="0" fillId="0" borderId="10" xfId="15" applyFill="1" applyBorder="1" applyAlignment="1">
      <alignment/>
    </xf>
    <xf numFmtId="43" fontId="0" fillId="0" borderId="11" xfId="15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Fill="1" applyBorder="1" applyAlignment="1">
      <alignment horizontal="left"/>
    </xf>
    <xf numFmtId="43" fontId="10" fillId="0" borderId="2" xfId="15" applyFont="1" applyFill="1" applyBorder="1" applyAlignment="1">
      <alignment horizontal="center"/>
    </xf>
    <xf numFmtId="0" fontId="7" fillId="0" borderId="10" xfId="15" applyNumberFormat="1" applyFont="1" applyFill="1" applyBorder="1" applyAlignment="1">
      <alignment horizontal="center"/>
    </xf>
    <xf numFmtId="43" fontId="10" fillId="0" borderId="0" xfId="15" applyFont="1" applyFill="1" applyBorder="1" applyAlignment="1">
      <alignment/>
    </xf>
    <xf numFmtId="43" fontId="10" fillId="0" borderId="10" xfId="15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43" fontId="10" fillId="0" borderId="3" xfId="15" applyFont="1" applyFill="1" applyBorder="1" applyAlignment="1">
      <alignment horizontal="center"/>
    </xf>
    <xf numFmtId="0" fontId="7" fillId="0" borderId="11" xfId="15" applyNumberFormat="1" applyFont="1" applyFill="1" applyBorder="1" applyAlignment="1">
      <alignment horizontal="center"/>
    </xf>
    <xf numFmtId="43" fontId="10" fillId="0" borderId="1" xfId="15" applyFont="1" applyFill="1" applyBorder="1" applyAlignment="1">
      <alignment/>
    </xf>
    <xf numFmtId="43" fontId="10" fillId="0" borderId="11" xfId="15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3" fontId="10" fillId="2" borderId="2" xfId="15" applyFont="1" applyFill="1" applyBorder="1" applyAlignment="1">
      <alignment horizontal="center"/>
    </xf>
    <xf numFmtId="0" fontId="7" fillId="2" borderId="10" xfId="15" applyNumberFormat="1" applyFont="1" applyFill="1" applyBorder="1" applyAlignment="1">
      <alignment horizontal="center"/>
    </xf>
    <xf numFmtId="43" fontId="10" fillId="2" borderId="3" xfId="15" applyFont="1" applyFill="1" applyBorder="1" applyAlignment="1">
      <alignment horizontal="center"/>
    </xf>
    <xf numFmtId="0" fontId="7" fillId="2" borderId="11" xfId="15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9" sqref="H19"/>
    </sheetView>
  </sheetViews>
  <sheetFormatPr defaultColWidth="11.421875" defaultRowHeight="12.75"/>
  <cols>
    <col min="1" max="1" width="16.140625" style="0" customWidth="1"/>
    <col min="2" max="2" width="16.140625" style="0" bestFit="1" customWidth="1"/>
    <col min="3" max="3" width="5.57421875" style="14" bestFit="1" customWidth="1"/>
    <col min="4" max="4" width="16.140625" style="0" bestFit="1" customWidth="1"/>
    <col min="5" max="5" width="5.57421875" style="14" bestFit="1" customWidth="1"/>
    <col min="6" max="6" width="16.140625" style="0" bestFit="1" customWidth="1"/>
    <col min="7" max="7" width="5.57421875" style="0" bestFit="1" customWidth="1"/>
    <col min="8" max="8" width="16.140625" style="0" bestFit="1" customWidth="1"/>
    <col min="9" max="9" width="5.57421875" style="14" bestFit="1" customWidth="1"/>
    <col min="10" max="11" width="16.140625" style="0" bestFit="1" customWidth="1"/>
    <col min="12" max="12" width="13.8515625" style="0" bestFit="1" customWidth="1"/>
    <col min="13" max="13" width="16.140625" style="0" bestFit="1" customWidth="1"/>
  </cols>
  <sheetData>
    <row r="1" spans="1:13" ht="28.5" thickBot="1">
      <c r="A1" s="16" t="s">
        <v>38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ht="15.75" thickBot="1">
      <c r="A2" s="7" t="s">
        <v>15</v>
      </c>
      <c r="B2" s="9" t="s">
        <v>19</v>
      </c>
      <c r="C2" s="11" t="s">
        <v>14</v>
      </c>
      <c r="D2" s="9" t="s">
        <v>17</v>
      </c>
      <c r="E2" s="11" t="s">
        <v>14</v>
      </c>
      <c r="F2" s="62" t="s">
        <v>18</v>
      </c>
      <c r="G2" s="63" t="s">
        <v>14</v>
      </c>
      <c r="H2" s="9" t="s">
        <v>20</v>
      </c>
      <c r="I2" s="11" t="s">
        <v>14</v>
      </c>
      <c r="J2" s="8" t="s">
        <v>11</v>
      </c>
      <c r="K2" s="8" t="s">
        <v>16</v>
      </c>
      <c r="L2" s="8" t="s">
        <v>12</v>
      </c>
      <c r="M2" s="19" t="s">
        <v>13</v>
      </c>
    </row>
    <row r="3" spans="1:13" s="32" customFormat="1" ht="18">
      <c r="A3" s="33" t="s">
        <v>0</v>
      </c>
      <c r="B3" s="34">
        <f aca="true" t="shared" si="0" ref="B3:B13">IF(SUM(K3:L3)&gt;9999,"NC",SUM(K3:L3))</f>
        <v>52.68</v>
      </c>
      <c r="C3" s="35">
        <f aca="true" t="shared" si="1" ref="C3:C13">IF(B3="NC","NC",RANK(B3,$B$3:$B$13,1))</f>
        <v>1</v>
      </c>
      <c r="D3" s="34">
        <f aca="true" t="shared" si="2" ref="D3:D13">IF(SUM(K3:M3)&gt;9999,"NC",SUM(K3:M3))</f>
        <v>157.71</v>
      </c>
      <c r="E3" s="35">
        <f aca="true" t="shared" si="3" ref="E3:E13">IF(D3="NC","NC",RANK(D3,$D$3:$D$13,1))</f>
        <v>3</v>
      </c>
      <c r="F3" s="58">
        <f aca="true" t="shared" si="4" ref="F3:F13">IF(SUM(J3:L3)&gt;9999,"NC",SUM(J3:L3))</f>
        <v>84.91</v>
      </c>
      <c r="G3" s="59">
        <f aca="true" t="shared" si="5" ref="G3:G13">IF(F3="NC","NC",RANK(F3,$F$3:$F$13,1))</f>
        <v>1</v>
      </c>
      <c r="H3" s="34">
        <f aca="true" t="shared" si="6" ref="H3:H13">IF(SUM(J3:K3)&gt;9999,"NC",SUM(J3:K3))</f>
        <v>32.23</v>
      </c>
      <c r="I3" s="35">
        <f aca="true" t="shared" si="7" ref="I3:I13">IF(H3="NC","NC",RANK(H3,$H$3:$H$13,1))</f>
        <v>2</v>
      </c>
      <c r="J3" s="36">
        <v>32.23</v>
      </c>
      <c r="K3" s="36">
        <v>0</v>
      </c>
      <c r="L3" s="36">
        <v>52.68</v>
      </c>
      <c r="M3" s="37">
        <v>105.03</v>
      </c>
    </row>
    <row r="4" spans="1:13" s="32" customFormat="1" ht="18">
      <c r="A4" s="33" t="s">
        <v>4</v>
      </c>
      <c r="B4" s="34">
        <f t="shared" si="0"/>
        <v>83.62</v>
      </c>
      <c r="C4" s="35">
        <f t="shared" si="1"/>
        <v>3</v>
      </c>
      <c r="D4" s="34" t="str">
        <f t="shared" si="2"/>
        <v>NC</v>
      </c>
      <c r="E4" s="35" t="str">
        <f t="shared" si="3"/>
        <v>NC</v>
      </c>
      <c r="F4" s="58">
        <f t="shared" si="4"/>
        <v>85.94999999999999</v>
      </c>
      <c r="G4" s="59">
        <f t="shared" si="5"/>
        <v>2</v>
      </c>
      <c r="H4" s="34">
        <f t="shared" si="6"/>
        <v>31.299999999999997</v>
      </c>
      <c r="I4" s="35">
        <f t="shared" si="7"/>
        <v>1</v>
      </c>
      <c r="J4" s="36">
        <v>2.33</v>
      </c>
      <c r="K4" s="36">
        <v>28.97</v>
      </c>
      <c r="L4" s="36">
        <v>54.65</v>
      </c>
      <c r="M4" s="37">
        <v>9999</v>
      </c>
    </row>
    <row r="5" spans="1:13" s="32" customFormat="1" ht="18">
      <c r="A5" s="33" t="s">
        <v>2</v>
      </c>
      <c r="B5" s="34">
        <f t="shared" si="0"/>
        <v>94.91000000000001</v>
      </c>
      <c r="C5" s="35">
        <f t="shared" si="1"/>
        <v>4</v>
      </c>
      <c r="D5" s="34" t="str">
        <f t="shared" si="2"/>
        <v>NC</v>
      </c>
      <c r="E5" s="35" t="str">
        <f t="shared" si="3"/>
        <v>NC</v>
      </c>
      <c r="F5" s="58">
        <f t="shared" si="4"/>
        <v>178.78000000000003</v>
      </c>
      <c r="G5" s="59">
        <f t="shared" si="5"/>
        <v>3</v>
      </c>
      <c r="H5" s="34">
        <f t="shared" si="6"/>
        <v>156.16000000000003</v>
      </c>
      <c r="I5" s="35">
        <f t="shared" si="7"/>
        <v>5</v>
      </c>
      <c r="J5" s="36">
        <v>83.87</v>
      </c>
      <c r="K5" s="36">
        <v>72.29</v>
      </c>
      <c r="L5" s="36">
        <v>22.62</v>
      </c>
      <c r="M5" s="37">
        <v>9999</v>
      </c>
    </row>
    <row r="6" spans="1:13" s="32" customFormat="1" ht="18">
      <c r="A6" s="33" t="s">
        <v>10</v>
      </c>
      <c r="B6" s="34">
        <f t="shared" si="0"/>
        <v>63.43000000000001</v>
      </c>
      <c r="C6" s="35">
        <f t="shared" si="1"/>
        <v>2</v>
      </c>
      <c r="D6" s="34">
        <f t="shared" si="2"/>
        <v>124.73</v>
      </c>
      <c r="E6" s="35">
        <f t="shared" si="3"/>
        <v>1</v>
      </c>
      <c r="F6" s="58">
        <f t="shared" si="4"/>
        <v>195.44</v>
      </c>
      <c r="G6" s="59">
        <f t="shared" si="5"/>
        <v>4</v>
      </c>
      <c r="H6" s="34">
        <f t="shared" si="6"/>
        <v>144.81</v>
      </c>
      <c r="I6" s="35">
        <f t="shared" si="7"/>
        <v>4</v>
      </c>
      <c r="J6" s="36">
        <v>132.01</v>
      </c>
      <c r="K6" s="36">
        <v>12.8</v>
      </c>
      <c r="L6" s="36">
        <v>50.63</v>
      </c>
      <c r="M6" s="37">
        <v>61.3</v>
      </c>
    </row>
    <row r="7" spans="1:13" s="32" customFormat="1" ht="18">
      <c r="A7" s="33" t="s">
        <v>37</v>
      </c>
      <c r="B7" s="34">
        <f t="shared" si="0"/>
        <v>99.04</v>
      </c>
      <c r="C7" s="35">
        <f t="shared" si="1"/>
        <v>5</v>
      </c>
      <c r="D7" s="34">
        <f t="shared" si="2"/>
        <v>153.44</v>
      </c>
      <c r="E7" s="35">
        <f t="shared" si="3"/>
        <v>2</v>
      </c>
      <c r="F7" s="58">
        <f t="shared" si="4"/>
        <v>216.76</v>
      </c>
      <c r="G7" s="59">
        <f t="shared" si="5"/>
        <v>5</v>
      </c>
      <c r="H7" s="34">
        <f t="shared" si="6"/>
        <v>165.31</v>
      </c>
      <c r="I7" s="35">
        <f t="shared" si="7"/>
        <v>6</v>
      </c>
      <c r="J7" s="36">
        <v>117.72</v>
      </c>
      <c r="K7" s="36">
        <v>47.59</v>
      </c>
      <c r="L7" s="36">
        <v>51.45</v>
      </c>
      <c r="M7" s="37">
        <v>54.4</v>
      </c>
    </row>
    <row r="8" spans="1:13" s="32" customFormat="1" ht="18">
      <c r="A8" s="33" t="s">
        <v>1</v>
      </c>
      <c r="B8" s="34">
        <f t="shared" si="0"/>
        <v>194.97</v>
      </c>
      <c r="C8" s="35">
        <f t="shared" si="1"/>
        <v>6</v>
      </c>
      <c r="D8" s="34">
        <f t="shared" si="2"/>
        <v>355.56</v>
      </c>
      <c r="E8" s="35">
        <f t="shared" si="3"/>
        <v>4</v>
      </c>
      <c r="F8" s="58">
        <f t="shared" si="4"/>
        <v>220.55</v>
      </c>
      <c r="G8" s="59">
        <f t="shared" si="5"/>
        <v>6</v>
      </c>
      <c r="H8" s="34">
        <f t="shared" si="6"/>
        <v>72.52</v>
      </c>
      <c r="I8" s="35">
        <f t="shared" si="7"/>
        <v>3</v>
      </c>
      <c r="J8" s="36">
        <v>25.58</v>
      </c>
      <c r="K8" s="36">
        <v>46.94</v>
      </c>
      <c r="L8" s="36">
        <v>148.03</v>
      </c>
      <c r="M8" s="37">
        <v>160.59</v>
      </c>
    </row>
    <row r="9" spans="1:13" s="32" customFormat="1" ht="18">
      <c r="A9" s="33" t="s">
        <v>8</v>
      </c>
      <c r="B9" s="34">
        <f t="shared" si="0"/>
        <v>299.35</v>
      </c>
      <c r="C9" s="35">
        <f t="shared" si="1"/>
        <v>8</v>
      </c>
      <c r="D9" s="34" t="str">
        <f t="shared" si="2"/>
        <v>NC</v>
      </c>
      <c r="E9" s="35" t="str">
        <f t="shared" si="3"/>
        <v>NC</v>
      </c>
      <c r="F9" s="58">
        <f t="shared" si="4"/>
        <v>458.39</v>
      </c>
      <c r="G9" s="59">
        <f t="shared" si="5"/>
        <v>7</v>
      </c>
      <c r="H9" s="34">
        <f t="shared" si="6"/>
        <v>215.57999999999998</v>
      </c>
      <c r="I9" s="35">
        <f t="shared" si="7"/>
        <v>7</v>
      </c>
      <c r="J9" s="36">
        <v>159.04</v>
      </c>
      <c r="K9" s="36">
        <v>56.54</v>
      </c>
      <c r="L9" s="36">
        <v>242.81</v>
      </c>
      <c r="M9" s="37">
        <v>9999</v>
      </c>
    </row>
    <row r="10" spans="1:13" s="32" customFormat="1" ht="18">
      <c r="A10" s="33" t="s">
        <v>5</v>
      </c>
      <c r="B10" s="34">
        <f t="shared" si="0"/>
        <v>319.2</v>
      </c>
      <c r="C10" s="35">
        <f t="shared" si="1"/>
        <v>9</v>
      </c>
      <c r="D10" s="34">
        <f t="shared" si="2"/>
        <v>618.79</v>
      </c>
      <c r="E10" s="35">
        <f t="shared" si="3"/>
        <v>6</v>
      </c>
      <c r="F10" s="58" t="str">
        <f t="shared" si="4"/>
        <v>NC</v>
      </c>
      <c r="G10" s="59" t="str">
        <f t="shared" si="5"/>
        <v>NC</v>
      </c>
      <c r="H10" s="34" t="str">
        <f t="shared" si="6"/>
        <v>NC</v>
      </c>
      <c r="I10" s="35" t="str">
        <f t="shared" si="7"/>
        <v>NC</v>
      </c>
      <c r="J10" s="36">
        <v>9999</v>
      </c>
      <c r="K10" s="36">
        <v>96.91</v>
      </c>
      <c r="L10" s="36">
        <v>222.29</v>
      </c>
      <c r="M10" s="37">
        <v>299.59</v>
      </c>
    </row>
    <row r="11" spans="1:13" s="32" customFormat="1" ht="18">
      <c r="A11" s="33" t="s">
        <v>3</v>
      </c>
      <c r="B11" s="34">
        <f t="shared" si="0"/>
        <v>243.63000000000002</v>
      </c>
      <c r="C11" s="35">
        <f t="shared" si="1"/>
        <v>7</v>
      </c>
      <c r="D11" s="34">
        <f t="shared" si="2"/>
        <v>448.20000000000005</v>
      </c>
      <c r="E11" s="35">
        <f t="shared" si="3"/>
        <v>5</v>
      </c>
      <c r="F11" s="58" t="str">
        <f t="shared" si="4"/>
        <v>NC</v>
      </c>
      <c r="G11" s="59" t="str">
        <f t="shared" si="5"/>
        <v>NC</v>
      </c>
      <c r="H11" s="34" t="str">
        <f t="shared" si="6"/>
        <v>NC</v>
      </c>
      <c r="I11" s="35" t="str">
        <f t="shared" si="7"/>
        <v>NC</v>
      </c>
      <c r="J11" s="36">
        <v>9999</v>
      </c>
      <c r="K11" s="36">
        <v>57.52</v>
      </c>
      <c r="L11" s="36">
        <v>186.11</v>
      </c>
      <c r="M11" s="37">
        <v>204.57</v>
      </c>
    </row>
    <row r="12" spans="1:13" s="32" customFormat="1" ht="18">
      <c r="A12" s="33" t="s">
        <v>7</v>
      </c>
      <c r="B12" s="34">
        <f t="shared" si="0"/>
        <v>621.34</v>
      </c>
      <c r="C12" s="35">
        <f t="shared" si="1"/>
        <v>11</v>
      </c>
      <c r="D12" s="34" t="str">
        <f t="shared" si="2"/>
        <v>NC</v>
      </c>
      <c r="E12" s="35" t="str">
        <f t="shared" si="3"/>
        <v>NC</v>
      </c>
      <c r="F12" s="58" t="str">
        <f t="shared" si="4"/>
        <v>NC</v>
      </c>
      <c r="G12" s="59" t="str">
        <f t="shared" si="5"/>
        <v>NC</v>
      </c>
      <c r="H12" s="34" t="str">
        <f t="shared" si="6"/>
        <v>NC</v>
      </c>
      <c r="I12" s="35" t="str">
        <f t="shared" si="7"/>
        <v>NC</v>
      </c>
      <c r="J12" s="36">
        <v>9999</v>
      </c>
      <c r="K12" s="36">
        <v>193.33</v>
      </c>
      <c r="L12" s="36">
        <v>428.01</v>
      </c>
      <c r="M12" s="37">
        <v>9999</v>
      </c>
    </row>
    <row r="13" spans="1:13" s="32" customFormat="1" ht="18.75" thickBot="1">
      <c r="A13" s="38" t="s">
        <v>6</v>
      </c>
      <c r="B13" s="39">
        <f t="shared" si="0"/>
        <v>410.53000000000003</v>
      </c>
      <c r="C13" s="40">
        <f t="shared" si="1"/>
        <v>10</v>
      </c>
      <c r="D13" s="39" t="str">
        <f t="shared" si="2"/>
        <v>NC</v>
      </c>
      <c r="E13" s="40" t="str">
        <f t="shared" si="3"/>
        <v>NC</v>
      </c>
      <c r="F13" s="60" t="str">
        <f t="shared" si="4"/>
        <v>NC</v>
      </c>
      <c r="G13" s="61" t="str">
        <f t="shared" si="5"/>
        <v>NC</v>
      </c>
      <c r="H13" s="39" t="str">
        <f t="shared" si="6"/>
        <v>NC</v>
      </c>
      <c r="I13" s="40" t="str">
        <f t="shared" si="7"/>
        <v>NC</v>
      </c>
      <c r="J13" s="41">
        <v>9999</v>
      </c>
      <c r="K13" s="41">
        <v>57.6</v>
      </c>
      <c r="L13" s="41">
        <v>352.93</v>
      </c>
      <c r="M13" s="42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0" bestFit="1" customWidth="1"/>
    <col min="2" max="2" width="12.00390625" style="0" customWidth="1"/>
    <col min="3" max="3" width="5.57421875" style="14" bestFit="1" customWidth="1"/>
    <col min="4" max="4" width="9.28125" style="0" bestFit="1" customWidth="1"/>
    <col min="5" max="5" width="5.57421875" style="14" bestFit="1" customWidth="1"/>
    <col min="6" max="6" width="9.28125" style="0" bestFit="1" customWidth="1"/>
    <col min="7" max="7" width="5.57421875" style="0" bestFit="1" customWidth="1"/>
    <col min="8" max="8" width="9.28125" style="0" bestFit="1" customWidth="1"/>
    <col min="9" max="9" width="5.57421875" style="14" bestFit="1" customWidth="1"/>
    <col min="10" max="10" width="10.8515625" style="0" bestFit="1" customWidth="1"/>
    <col min="11" max="12" width="9.28125" style="0" bestFit="1" customWidth="1"/>
    <col min="13" max="13" width="10.8515625" style="0" bestFit="1" customWidth="1"/>
    <col min="14" max="16384" width="9.7109375" style="0" customWidth="1"/>
  </cols>
  <sheetData>
    <row r="1" spans="1:13" ht="28.5" thickBot="1">
      <c r="A1" s="16" t="s">
        <v>34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ht="15.75" thickBot="1">
      <c r="A2" s="7" t="s">
        <v>15</v>
      </c>
      <c r="B2" s="9" t="s">
        <v>19</v>
      </c>
      <c r="C2" s="11" t="s">
        <v>14</v>
      </c>
      <c r="D2" s="9" t="s">
        <v>17</v>
      </c>
      <c r="E2" s="11" t="s">
        <v>14</v>
      </c>
      <c r="F2" s="9" t="s">
        <v>18</v>
      </c>
      <c r="G2" s="10" t="s">
        <v>14</v>
      </c>
      <c r="H2" s="9" t="s">
        <v>20</v>
      </c>
      <c r="I2" s="11" t="s">
        <v>14</v>
      </c>
      <c r="J2" s="8" t="s">
        <v>11</v>
      </c>
      <c r="K2" s="8" t="s">
        <v>16</v>
      </c>
      <c r="L2" s="8" t="s">
        <v>12</v>
      </c>
      <c r="M2" s="19" t="s">
        <v>13</v>
      </c>
    </row>
    <row r="3" spans="1:13" ht="12.75">
      <c r="A3" s="5" t="s">
        <v>10</v>
      </c>
      <c r="B3" s="3">
        <f aca="true" t="shared" si="0" ref="B3:B14">IF(SUM(K3:L3)&gt;9999,"NC",SUM(K3:L3))</f>
        <v>0</v>
      </c>
      <c r="C3" s="12">
        <f aca="true" t="shared" si="1" ref="C3:C14">IF(B3="NC","NC",RANK(B3,$B$3:$B$14,1))</f>
        <v>1</v>
      </c>
      <c r="D3" s="3">
        <f aca="true" t="shared" si="2" ref="D3:D14">IF(SUM(K3:M3)&gt;9999,"NC",SUM(K3:M3))</f>
        <v>0</v>
      </c>
      <c r="E3" s="12">
        <f aca="true" t="shared" si="3" ref="E3:E14">IF(D3="NC","NC",RANK(D3,$D$3:$D$14,1))</f>
        <v>1</v>
      </c>
      <c r="F3" s="3">
        <f aca="true" t="shared" si="4" ref="F3:F14">IF(SUM(J3:L3)&gt;9999,"NC",SUM(J3:L3))</f>
        <v>0</v>
      </c>
      <c r="G3" s="12">
        <f aca="true" t="shared" si="5" ref="G3:G14">IF(F3="NC","NC",RANK(F3,$F$3:$F$14,1))</f>
        <v>1</v>
      </c>
      <c r="H3" s="3">
        <f aca="true" t="shared" si="6" ref="H3:H14">IF(SUM(J3:K3)&gt;9999,"NC",SUM(J3:K3))</f>
        <v>0</v>
      </c>
      <c r="I3" s="12">
        <f aca="true" t="shared" si="7" ref="I3:I14">IF(H3="NC","NC",RANK(H3,$H$3:$H$14,1))</f>
        <v>1</v>
      </c>
      <c r="J3" s="1"/>
      <c r="K3" s="1"/>
      <c r="L3" s="1"/>
      <c r="M3" s="20"/>
    </row>
    <row r="4" spans="1:13" ht="12.75">
      <c r="A4" s="5" t="s">
        <v>7</v>
      </c>
      <c r="B4" s="3">
        <f t="shared" si="0"/>
        <v>0</v>
      </c>
      <c r="C4" s="12">
        <f t="shared" si="1"/>
        <v>1</v>
      </c>
      <c r="D4" s="3">
        <f t="shared" si="2"/>
        <v>0</v>
      </c>
      <c r="E4" s="12">
        <f t="shared" si="3"/>
        <v>1</v>
      </c>
      <c r="F4" s="3">
        <f t="shared" si="4"/>
        <v>0</v>
      </c>
      <c r="G4" s="12">
        <f t="shared" si="5"/>
        <v>1</v>
      </c>
      <c r="H4" s="3">
        <f t="shared" si="6"/>
        <v>0</v>
      </c>
      <c r="I4" s="12">
        <f t="shared" si="7"/>
        <v>1</v>
      </c>
      <c r="J4" s="1"/>
      <c r="K4" s="1"/>
      <c r="L4" s="1"/>
      <c r="M4" s="20"/>
    </row>
    <row r="5" spans="1:13" ht="12.75">
      <c r="A5" s="5" t="s">
        <v>2</v>
      </c>
      <c r="B5" s="3">
        <f t="shared" si="0"/>
        <v>0</v>
      </c>
      <c r="C5" s="12">
        <f t="shared" si="1"/>
        <v>1</v>
      </c>
      <c r="D5" s="3">
        <f t="shared" si="2"/>
        <v>0</v>
      </c>
      <c r="E5" s="12">
        <f t="shared" si="3"/>
        <v>1</v>
      </c>
      <c r="F5" s="3">
        <f t="shared" si="4"/>
        <v>0</v>
      </c>
      <c r="G5" s="12">
        <f t="shared" si="5"/>
        <v>1</v>
      </c>
      <c r="H5" s="3">
        <f t="shared" si="6"/>
        <v>0</v>
      </c>
      <c r="I5" s="12">
        <f t="shared" si="7"/>
        <v>1</v>
      </c>
      <c r="J5" s="1"/>
      <c r="K5" s="1"/>
      <c r="L5" s="1"/>
      <c r="M5" s="20"/>
    </row>
    <row r="6" spans="1:13" ht="12.75">
      <c r="A6" s="5" t="s">
        <v>6</v>
      </c>
      <c r="B6" s="3">
        <f t="shared" si="0"/>
        <v>0</v>
      </c>
      <c r="C6" s="12">
        <f t="shared" si="1"/>
        <v>1</v>
      </c>
      <c r="D6" s="3">
        <f t="shared" si="2"/>
        <v>0</v>
      </c>
      <c r="E6" s="12">
        <f t="shared" si="3"/>
        <v>1</v>
      </c>
      <c r="F6" s="3">
        <f t="shared" si="4"/>
        <v>0</v>
      </c>
      <c r="G6" s="12">
        <f t="shared" si="5"/>
        <v>1</v>
      </c>
      <c r="H6" s="3">
        <f t="shared" si="6"/>
        <v>0</v>
      </c>
      <c r="I6" s="12">
        <f t="shared" si="7"/>
        <v>1</v>
      </c>
      <c r="J6" s="1"/>
      <c r="K6" s="1"/>
      <c r="L6" s="1"/>
      <c r="M6" s="20"/>
    </row>
    <row r="7" spans="1:13" ht="12.75">
      <c r="A7" s="5" t="s">
        <v>3</v>
      </c>
      <c r="B7" s="3">
        <f t="shared" si="0"/>
        <v>0</v>
      </c>
      <c r="C7" s="12">
        <f t="shared" si="1"/>
        <v>1</v>
      </c>
      <c r="D7" s="3">
        <f t="shared" si="2"/>
        <v>0</v>
      </c>
      <c r="E7" s="12">
        <f t="shared" si="3"/>
        <v>1</v>
      </c>
      <c r="F7" s="3">
        <f t="shared" si="4"/>
        <v>0</v>
      </c>
      <c r="G7" s="12">
        <f t="shared" si="5"/>
        <v>1</v>
      </c>
      <c r="H7" s="3">
        <f t="shared" si="6"/>
        <v>0</v>
      </c>
      <c r="I7" s="12">
        <f t="shared" si="7"/>
        <v>1</v>
      </c>
      <c r="J7" s="1"/>
      <c r="K7" s="1"/>
      <c r="L7" s="1"/>
      <c r="M7" s="20"/>
    </row>
    <row r="8" spans="1:13" ht="12.75">
      <c r="A8" s="5" t="s">
        <v>1</v>
      </c>
      <c r="B8" s="3">
        <f t="shared" si="0"/>
        <v>0</v>
      </c>
      <c r="C8" s="12">
        <f t="shared" si="1"/>
        <v>1</v>
      </c>
      <c r="D8" s="3">
        <f t="shared" si="2"/>
        <v>0</v>
      </c>
      <c r="E8" s="12">
        <f t="shared" si="3"/>
        <v>1</v>
      </c>
      <c r="F8" s="3">
        <f t="shared" si="4"/>
        <v>0</v>
      </c>
      <c r="G8" s="12">
        <f t="shared" si="5"/>
        <v>1</v>
      </c>
      <c r="H8" s="3">
        <f t="shared" si="6"/>
        <v>0</v>
      </c>
      <c r="I8" s="12">
        <f t="shared" si="7"/>
        <v>1</v>
      </c>
      <c r="J8" s="1"/>
      <c r="K8" s="1"/>
      <c r="L8" s="1"/>
      <c r="M8" s="20"/>
    </row>
    <row r="9" spans="1:13" ht="12.75">
      <c r="A9" s="5" t="s">
        <v>30</v>
      </c>
      <c r="B9" s="3">
        <f t="shared" si="0"/>
        <v>0</v>
      </c>
      <c r="C9" s="12">
        <f t="shared" si="1"/>
        <v>1</v>
      </c>
      <c r="D9" s="3">
        <f t="shared" si="2"/>
        <v>0</v>
      </c>
      <c r="E9" s="12">
        <f t="shared" si="3"/>
        <v>1</v>
      </c>
      <c r="F9" s="3">
        <f t="shared" si="4"/>
        <v>0</v>
      </c>
      <c r="G9" s="12">
        <f t="shared" si="5"/>
        <v>1</v>
      </c>
      <c r="H9" s="3">
        <f t="shared" si="6"/>
        <v>0</v>
      </c>
      <c r="I9" s="12">
        <f t="shared" si="7"/>
        <v>1</v>
      </c>
      <c r="J9" s="1"/>
      <c r="K9" s="1"/>
      <c r="L9" s="1"/>
      <c r="M9" s="20"/>
    </row>
    <row r="10" spans="1:13" ht="12.75">
      <c r="A10" s="5" t="s">
        <v>4</v>
      </c>
      <c r="B10" s="3">
        <f t="shared" si="0"/>
        <v>0</v>
      </c>
      <c r="C10" s="12">
        <f t="shared" si="1"/>
        <v>1</v>
      </c>
      <c r="D10" s="3">
        <f t="shared" si="2"/>
        <v>0</v>
      </c>
      <c r="E10" s="12">
        <f t="shared" si="3"/>
        <v>1</v>
      </c>
      <c r="F10" s="3">
        <f t="shared" si="4"/>
        <v>0</v>
      </c>
      <c r="G10" s="12">
        <f t="shared" si="5"/>
        <v>1</v>
      </c>
      <c r="H10" s="3">
        <f t="shared" si="6"/>
        <v>0</v>
      </c>
      <c r="I10" s="12">
        <f t="shared" si="7"/>
        <v>1</v>
      </c>
      <c r="J10" s="1"/>
      <c r="K10" s="1"/>
      <c r="L10" s="1"/>
      <c r="M10" s="20"/>
    </row>
    <row r="11" spans="1:13" ht="12.75">
      <c r="A11" s="5" t="s">
        <v>5</v>
      </c>
      <c r="B11" s="3">
        <f t="shared" si="0"/>
        <v>0</v>
      </c>
      <c r="C11" s="12">
        <f t="shared" si="1"/>
        <v>1</v>
      </c>
      <c r="D11" s="3">
        <f t="shared" si="2"/>
        <v>0</v>
      </c>
      <c r="E11" s="12">
        <f t="shared" si="3"/>
        <v>1</v>
      </c>
      <c r="F11" s="3">
        <f t="shared" si="4"/>
        <v>0</v>
      </c>
      <c r="G11" s="12">
        <f t="shared" si="5"/>
        <v>1</v>
      </c>
      <c r="H11" s="3">
        <f t="shared" si="6"/>
        <v>0</v>
      </c>
      <c r="I11" s="12">
        <f t="shared" si="7"/>
        <v>1</v>
      </c>
      <c r="J11" s="1"/>
      <c r="K11" s="1"/>
      <c r="L11" s="1"/>
      <c r="M11" s="20"/>
    </row>
    <row r="12" spans="1:13" ht="12.75">
      <c r="A12" s="5" t="s">
        <v>29</v>
      </c>
      <c r="B12" s="3">
        <f t="shared" si="0"/>
        <v>0</v>
      </c>
      <c r="C12" s="12">
        <f t="shared" si="1"/>
        <v>1</v>
      </c>
      <c r="D12" s="3">
        <f t="shared" si="2"/>
        <v>0</v>
      </c>
      <c r="E12" s="12">
        <f t="shared" si="3"/>
        <v>1</v>
      </c>
      <c r="F12" s="3">
        <f t="shared" si="4"/>
        <v>0</v>
      </c>
      <c r="G12" s="12">
        <f t="shared" si="5"/>
        <v>1</v>
      </c>
      <c r="H12" s="3">
        <f t="shared" si="6"/>
        <v>0</v>
      </c>
      <c r="I12" s="12">
        <f t="shared" si="7"/>
        <v>1</v>
      </c>
      <c r="J12" s="1"/>
      <c r="K12" s="1"/>
      <c r="L12" s="1"/>
      <c r="M12" s="20"/>
    </row>
    <row r="13" spans="1:13" ht="12.75">
      <c r="A13" s="5" t="s">
        <v>8</v>
      </c>
      <c r="B13" s="3">
        <f t="shared" si="0"/>
        <v>0</v>
      </c>
      <c r="C13" s="12">
        <f t="shared" si="1"/>
        <v>1</v>
      </c>
      <c r="D13" s="3">
        <f t="shared" si="2"/>
        <v>0</v>
      </c>
      <c r="E13" s="12">
        <f t="shared" si="3"/>
        <v>1</v>
      </c>
      <c r="F13" s="3">
        <f t="shared" si="4"/>
        <v>0</v>
      </c>
      <c r="G13" s="12">
        <f t="shared" si="5"/>
        <v>1</v>
      </c>
      <c r="H13" s="3">
        <f t="shared" si="6"/>
        <v>0</v>
      </c>
      <c r="I13" s="12">
        <f t="shared" si="7"/>
        <v>1</v>
      </c>
      <c r="J13" s="1"/>
      <c r="K13" s="15"/>
      <c r="L13" s="1"/>
      <c r="M13" s="20"/>
    </row>
    <row r="14" spans="1:13" ht="13.5" thickBot="1">
      <c r="A14" s="6" t="s">
        <v>9</v>
      </c>
      <c r="B14" s="4">
        <f t="shared" si="0"/>
        <v>0</v>
      </c>
      <c r="C14" s="13">
        <f t="shared" si="1"/>
        <v>1</v>
      </c>
      <c r="D14" s="4">
        <f t="shared" si="2"/>
        <v>0</v>
      </c>
      <c r="E14" s="13">
        <f t="shared" si="3"/>
        <v>1</v>
      </c>
      <c r="F14" s="4">
        <f t="shared" si="4"/>
        <v>0</v>
      </c>
      <c r="G14" s="13">
        <f t="shared" si="5"/>
        <v>1</v>
      </c>
      <c r="H14" s="4">
        <f t="shared" si="6"/>
        <v>0</v>
      </c>
      <c r="I14" s="13">
        <f t="shared" si="7"/>
        <v>1</v>
      </c>
      <c r="J14" s="2"/>
      <c r="K14" s="26"/>
      <c r="L14" s="2"/>
      <c r="M14" s="21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&amp;C&amp;A</oddHeader>
    <oddFooter>&amp;L&amp;F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11.421875" defaultRowHeight="12.75"/>
  <cols>
    <col min="1" max="1" width="15.00390625" style="0" customWidth="1"/>
    <col min="2" max="2" width="13.8515625" style="0" bestFit="1" customWidth="1"/>
    <col min="3" max="3" width="8.28125" style="14" bestFit="1" customWidth="1"/>
    <col min="4" max="4" width="13.8515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6.140625" style="0" bestFit="1" customWidth="1"/>
    <col min="9" max="9" width="8.28125" style="14" bestFit="1" customWidth="1"/>
    <col min="10" max="10" width="16.140625" style="0" bestFit="1" customWidth="1"/>
    <col min="11" max="11" width="13.8515625" style="0" bestFit="1" customWidth="1"/>
    <col min="12" max="13" width="16.140625" style="0" bestFit="1" customWidth="1"/>
  </cols>
  <sheetData>
    <row r="1" spans="1:13" ht="28.5" thickBot="1">
      <c r="A1" s="23" t="s">
        <v>39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10</v>
      </c>
      <c r="B3" s="34">
        <f>IF(SUM(K3:L3)&gt;9999,"NC",SUM(K3:L3))</f>
        <v>57.12</v>
      </c>
      <c r="C3" s="35">
        <f aca="true" t="shared" si="0" ref="C3:C11">IF(B3="NC","NC",RANK(B3,$B$3:$B$13,1))</f>
        <v>1</v>
      </c>
      <c r="D3" s="34">
        <f>IF(SUM(K3:M3)&gt;9999,"NC",SUM(K3:M3))</f>
        <v>143.1</v>
      </c>
      <c r="E3" s="35">
        <f aca="true" t="shared" si="1" ref="E3:E11">IF(D3="NC","NC",RANK(D3,$D$3:$D$13,1))</f>
        <v>1</v>
      </c>
      <c r="F3" s="58">
        <f aca="true" t="shared" si="2" ref="F3:F13">IF(SUM(J3:L3)&gt;9999,"NC",SUM(J3:L3))</f>
        <v>198.57</v>
      </c>
      <c r="G3" s="59">
        <f aca="true" t="shared" si="3" ref="G3:G13">IF(F3="NC","NC",RANK(F3,$F$3:$F$13,1))</f>
        <v>1</v>
      </c>
      <c r="H3" s="34">
        <f aca="true" t="shared" si="4" ref="H3:H13">IF(SUM(J3:K3)&gt;9999,"NC",SUM(J3:K3))</f>
        <v>141.45</v>
      </c>
      <c r="I3" s="35">
        <f aca="true" t="shared" si="5" ref="I3:I13">IF(H3="NC","NC",RANK(H3,$H$3:$H$13,1))</f>
        <v>2</v>
      </c>
      <c r="J3" s="36">
        <v>141.45</v>
      </c>
      <c r="K3" s="36">
        <v>0</v>
      </c>
      <c r="L3" s="36">
        <v>57.12</v>
      </c>
      <c r="M3" s="36">
        <v>85.98</v>
      </c>
    </row>
    <row r="4" spans="1:13" s="32" customFormat="1" ht="18">
      <c r="A4" s="33" t="s">
        <v>37</v>
      </c>
      <c r="B4" s="34">
        <f>IF(SUM(K4:L4)&gt;9999,"NC",SUM(K4:L4))</f>
        <v>204.87</v>
      </c>
      <c r="C4" s="35">
        <f t="shared" si="0"/>
        <v>4</v>
      </c>
      <c r="D4" s="34">
        <f>IF(SUM(K4:M4)&gt;9999,"NC",SUM(K4:M4))</f>
        <v>335.94</v>
      </c>
      <c r="E4" s="35">
        <f t="shared" si="1"/>
        <v>2</v>
      </c>
      <c r="F4" s="58">
        <f t="shared" si="2"/>
        <v>327.81</v>
      </c>
      <c r="G4" s="59">
        <f t="shared" si="3"/>
        <v>2</v>
      </c>
      <c r="H4" s="34">
        <f t="shared" si="4"/>
        <v>220.5</v>
      </c>
      <c r="I4" s="35">
        <f t="shared" si="5"/>
        <v>3</v>
      </c>
      <c r="J4" s="36">
        <v>122.94</v>
      </c>
      <c r="K4" s="36">
        <v>97.56</v>
      </c>
      <c r="L4" s="36">
        <v>107.31</v>
      </c>
      <c r="M4" s="36">
        <v>131.07</v>
      </c>
    </row>
    <row r="5" spans="1:13" s="32" customFormat="1" ht="18">
      <c r="A5" s="33" t="s">
        <v>1</v>
      </c>
      <c r="B5" s="34">
        <f>IF(SUM(K5:L5)&gt;9999,"NC",SUM(K5:L5))</f>
        <v>345.46000000000004</v>
      </c>
      <c r="C5" s="35">
        <f t="shared" si="0"/>
        <v>7</v>
      </c>
      <c r="D5" s="34" t="str">
        <f>IF(SUM(K5:M5)&gt;9999,"NC",SUM(K5:M5))</f>
        <v>NC</v>
      </c>
      <c r="E5" s="35" t="str">
        <f t="shared" si="1"/>
        <v>NC</v>
      </c>
      <c r="F5" s="58">
        <f t="shared" si="2"/>
        <v>447.91</v>
      </c>
      <c r="G5" s="59">
        <f t="shared" si="3"/>
        <v>3</v>
      </c>
      <c r="H5" s="34">
        <f t="shared" si="4"/>
        <v>242.67000000000002</v>
      </c>
      <c r="I5" s="35">
        <f t="shared" si="5"/>
        <v>5</v>
      </c>
      <c r="J5" s="36">
        <v>102.45</v>
      </c>
      <c r="K5" s="36">
        <v>140.22</v>
      </c>
      <c r="L5" s="36">
        <v>205.24</v>
      </c>
      <c r="M5" s="37">
        <v>9999</v>
      </c>
    </row>
    <row r="6" spans="1:13" s="32" customFormat="1" ht="18">
      <c r="A6" s="33" t="s">
        <v>2</v>
      </c>
      <c r="B6" s="34">
        <f>IF(SUM(K6:L6)&gt;9999,"NC",SUM(K6:L6))</f>
        <v>342.36</v>
      </c>
      <c r="C6" s="35">
        <f t="shared" si="0"/>
        <v>6</v>
      </c>
      <c r="D6" s="34" t="str">
        <f>IF(SUM(K6:M6)&gt;9999,"NC",SUM(K6:M6))</f>
        <v>NC</v>
      </c>
      <c r="E6" s="35" t="str">
        <f t="shared" si="1"/>
        <v>NC</v>
      </c>
      <c r="F6" s="58">
        <f t="shared" si="2"/>
        <v>486.48</v>
      </c>
      <c r="G6" s="59">
        <f t="shared" si="3"/>
        <v>4</v>
      </c>
      <c r="H6" s="34">
        <f t="shared" si="4"/>
        <v>235.19</v>
      </c>
      <c r="I6" s="35">
        <f t="shared" si="5"/>
        <v>4</v>
      </c>
      <c r="J6" s="36">
        <v>144.12</v>
      </c>
      <c r="K6" s="36">
        <v>91.07</v>
      </c>
      <c r="L6" s="36">
        <v>251.29</v>
      </c>
      <c r="M6" s="36">
        <v>9999</v>
      </c>
    </row>
    <row r="7" spans="1:13" s="32" customFormat="1" ht="18">
      <c r="A7" s="33" t="s">
        <v>4</v>
      </c>
      <c r="B7" s="34" t="str">
        <f aca="true" t="shared" si="6" ref="B7:B13">IF(SUM(K7:L7)&gt;9999,"NC",SUM(K7:L7))</f>
        <v>NC</v>
      </c>
      <c r="C7" s="35" t="str">
        <f t="shared" si="0"/>
        <v>NC</v>
      </c>
      <c r="D7" s="34" t="str">
        <f aca="true" t="shared" si="7" ref="D7:D13">IF(SUM(K7:M7)&gt;9999,"NC",SUM(K7:M7))</f>
        <v>NC</v>
      </c>
      <c r="E7" s="35" t="str">
        <f t="shared" si="1"/>
        <v>NC</v>
      </c>
      <c r="F7" s="58" t="str">
        <f>IF(SUM(J7:L7)&gt;9999,"NC",SUM(J7:L7))</f>
        <v>NC</v>
      </c>
      <c r="G7" s="59" t="str">
        <f t="shared" si="3"/>
        <v>NC</v>
      </c>
      <c r="H7" s="34">
        <f>IF(SUM(J7:K7)&gt;9999,"NC",SUM(J7:K7))</f>
        <v>78.52</v>
      </c>
      <c r="I7" s="35">
        <f t="shared" si="5"/>
        <v>1</v>
      </c>
      <c r="J7" s="36">
        <v>0</v>
      </c>
      <c r="K7" s="36">
        <v>78.52</v>
      </c>
      <c r="L7" s="36">
        <v>9999</v>
      </c>
      <c r="M7" s="36">
        <v>9999</v>
      </c>
    </row>
    <row r="8" spans="1:13" s="32" customFormat="1" ht="18">
      <c r="A8" s="33" t="s">
        <v>0</v>
      </c>
      <c r="B8" s="34">
        <f t="shared" si="6"/>
        <v>100.96</v>
      </c>
      <c r="C8" s="35">
        <f t="shared" si="0"/>
        <v>3</v>
      </c>
      <c r="D8" s="34" t="str">
        <f t="shared" si="7"/>
        <v>NC</v>
      </c>
      <c r="E8" s="35" t="str">
        <f t="shared" si="1"/>
        <v>NC</v>
      </c>
      <c r="F8" s="58" t="str">
        <f>IF(SUM(J8:L8)&gt;9999,"NC",SUM(J8:L8))</f>
        <v>NC</v>
      </c>
      <c r="G8" s="59" t="str">
        <f t="shared" si="3"/>
        <v>NC</v>
      </c>
      <c r="H8" s="34" t="str">
        <f>IF(SUM(J8:K8)&gt;9999,"NC",SUM(J8:K8))</f>
        <v>NC</v>
      </c>
      <c r="I8" s="35" t="str">
        <f t="shared" si="5"/>
        <v>NC</v>
      </c>
      <c r="J8" s="36">
        <v>9999</v>
      </c>
      <c r="K8" s="36">
        <v>24.5</v>
      </c>
      <c r="L8" s="36">
        <v>76.46</v>
      </c>
      <c r="M8" s="36">
        <v>9999</v>
      </c>
    </row>
    <row r="9" spans="1:13" s="32" customFormat="1" ht="18">
      <c r="A9" s="33" t="s">
        <v>6</v>
      </c>
      <c r="B9" s="34">
        <f t="shared" si="6"/>
        <v>416.38</v>
      </c>
      <c r="C9" s="35">
        <f t="shared" si="0"/>
        <v>10</v>
      </c>
      <c r="D9" s="34" t="str">
        <f t="shared" si="7"/>
        <v>NC</v>
      </c>
      <c r="E9" s="35" t="str">
        <f t="shared" si="1"/>
        <v>NC</v>
      </c>
      <c r="F9" s="58" t="str">
        <f>IF(SUM(J9:L9)&gt;9999,"NC",SUM(J9:L9))</f>
        <v>NC</v>
      </c>
      <c r="G9" s="59" t="str">
        <f t="shared" si="3"/>
        <v>NC</v>
      </c>
      <c r="H9" s="34" t="str">
        <f>IF(SUM(J9:K9)&gt;9999,"NC",SUM(J9:K9))</f>
        <v>NC</v>
      </c>
      <c r="I9" s="35" t="str">
        <f t="shared" si="5"/>
        <v>NC</v>
      </c>
      <c r="J9" s="36">
        <v>9999</v>
      </c>
      <c r="K9" s="36">
        <v>84.35</v>
      </c>
      <c r="L9" s="36">
        <v>332.03</v>
      </c>
      <c r="M9" s="36">
        <v>9999</v>
      </c>
    </row>
    <row r="10" spans="1:13" s="32" customFormat="1" ht="18">
      <c r="A10" s="33" t="s">
        <v>5</v>
      </c>
      <c r="B10" s="34">
        <f t="shared" si="6"/>
        <v>369.37</v>
      </c>
      <c r="C10" s="35">
        <f t="shared" si="0"/>
        <v>9</v>
      </c>
      <c r="D10" s="34" t="str">
        <f t="shared" si="7"/>
        <v>NC</v>
      </c>
      <c r="E10" s="35" t="str">
        <f t="shared" si="1"/>
        <v>NC</v>
      </c>
      <c r="F10" s="58" t="str">
        <f>IF(SUM(J10:L10)&gt;9999,"NC",SUM(J10:L10))</f>
        <v>NC</v>
      </c>
      <c r="G10" s="59" t="str">
        <f t="shared" si="3"/>
        <v>NC</v>
      </c>
      <c r="H10" s="34" t="str">
        <f>IF(SUM(J10:K10)&gt;9999,"NC",SUM(J10:K10))</f>
        <v>NC</v>
      </c>
      <c r="I10" s="35" t="str">
        <f t="shared" si="5"/>
        <v>NC</v>
      </c>
      <c r="J10" s="36">
        <v>9999</v>
      </c>
      <c r="K10" s="36">
        <v>49.3</v>
      </c>
      <c r="L10" s="36">
        <v>320.07</v>
      </c>
      <c r="M10" s="36">
        <v>9999</v>
      </c>
    </row>
    <row r="11" spans="1:13" s="32" customFormat="1" ht="18">
      <c r="A11" s="33" t="s">
        <v>7</v>
      </c>
      <c r="B11" s="34">
        <f t="shared" si="6"/>
        <v>353.51</v>
      </c>
      <c r="C11" s="35">
        <f t="shared" si="0"/>
        <v>8</v>
      </c>
      <c r="D11" s="34" t="str">
        <f t="shared" si="7"/>
        <v>NC</v>
      </c>
      <c r="E11" s="35" t="str">
        <f t="shared" si="1"/>
        <v>NC</v>
      </c>
      <c r="F11" s="58" t="str">
        <f>IF(SUM(J11:L11)&gt;9999,"NC",SUM(J11:L11))</f>
        <v>NC</v>
      </c>
      <c r="G11" s="59" t="str">
        <f t="shared" si="3"/>
        <v>NC</v>
      </c>
      <c r="H11" s="34" t="str">
        <f>IF(SUM(J11:K11)&gt;9999,"NC",SUM(J11:K11))</f>
        <v>NC</v>
      </c>
      <c r="I11" s="35" t="str">
        <f t="shared" si="5"/>
        <v>NC</v>
      </c>
      <c r="J11" s="36">
        <v>9999</v>
      </c>
      <c r="K11" s="36">
        <v>136.83</v>
      </c>
      <c r="L11" s="36">
        <v>216.68</v>
      </c>
      <c r="M11" s="36">
        <v>9999</v>
      </c>
    </row>
    <row r="12" spans="1:13" s="32" customFormat="1" ht="18">
      <c r="A12" s="33" t="s">
        <v>35</v>
      </c>
      <c r="B12" s="34">
        <f t="shared" si="6"/>
        <v>79.59</v>
      </c>
      <c r="C12" s="35">
        <f>IF(B12="NC","NC",RANK(B12,$B$3:$B$13,1))</f>
        <v>2</v>
      </c>
      <c r="D12" s="34" t="str">
        <f t="shared" si="7"/>
        <v>NC</v>
      </c>
      <c r="E12" s="35" t="str">
        <f>IF(D12="NC","NC",RANK(D12,$D$3:$D$13,1))</f>
        <v>NC</v>
      </c>
      <c r="F12" s="58" t="str">
        <f t="shared" si="2"/>
        <v>NC</v>
      </c>
      <c r="G12" s="59" t="str">
        <f t="shared" si="3"/>
        <v>NC</v>
      </c>
      <c r="H12" s="34" t="str">
        <f t="shared" si="4"/>
        <v>NC</v>
      </c>
      <c r="I12" s="35" t="str">
        <f t="shared" si="5"/>
        <v>NC</v>
      </c>
      <c r="J12" s="36">
        <v>9999</v>
      </c>
      <c r="K12" s="36">
        <v>34.39</v>
      </c>
      <c r="L12" s="36">
        <v>45.2</v>
      </c>
      <c r="M12" s="36">
        <v>9999</v>
      </c>
    </row>
    <row r="13" spans="1:13" s="32" customFormat="1" ht="18">
      <c r="A13" s="33" t="s">
        <v>3</v>
      </c>
      <c r="B13" s="34">
        <f t="shared" si="6"/>
        <v>257.78</v>
      </c>
      <c r="C13" s="35">
        <f>IF(B13="NC","NC",RANK(B13,$B$3:$B$13,1))</f>
        <v>5</v>
      </c>
      <c r="D13" s="34">
        <f t="shared" si="7"/>
        <v>429.80999999999995</v>
      </c>
      <c r="E13" s="35">
        <f>IF(D13="NC","NC",RANK(D13,$D$3:$D$13,1))</f>
        <v>3</v>
      </c>
      <c r="F13" s="58" t="str">
        <f t="shared" si="2"/>
        <v>NC</v>
      </c>
      <c r="G13" s="59" t="str">
        <f t="shared" si="3"/>
        <v>NC</v>
      </c>
      <c r="H13" s="34" t="str">
        <f t="shared" si="4"/>
        <v>NC</v>
      </c>
      <c r="I13" s="35" t="str">
        <f t="shared" si="5"/>
        <v>NC</v>
      </c>
      <c r="J13" s="36">
        <v>9999</v>
      </c>
      <c r="K13" s="36">
        <v>99.11</v>
      </c>
      <c r="L13" s="36">
        <v>158.67</v>
      </c>
      <c r="M13" s="37">
        <v>172.03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&amp;C&amp;A</oddHeader>
    <oddFooter>&amp;L&amp;F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0" zoomScaleNormal="70" workbookViewId="0" topLeftCell="A1">
      <selection activeCell="A19" sqref="A19"/>
    </sheetView>
  </sheetViews>
  <sheetFormatPr defaultColWidth="11.421875" defaultRowHeight="12.75"/>
  <cols>
    <col min="1" max="1" width="14.57421875" style="0" customWidth="1"/>
    <col min="2" max="2" width="13.8515625" style="0" bestFit="1" customWidth="1"/>
    <col min="3" max="3" width="8.28125" style="0" bestFit="1" customWidth="1"/>
    <col min="4" max="4" width="16.28125" style="0" bestFit="1" customWidth="1"/>
    <col min="5" max="5" width="8.28125" style="0" bestFit="1" customWidth="1"/>
    <col min="6" max="6" width="16.28125" style="0" bestFit="1" customWidth="1"/>
    <col min="7" max="7" width="8.28125" style="0" bestFit="1" customWidth="1"/>
    <col min="8" max="8" width="16.28125" style="0" bestFit="1" customWidth="1"/>
    <col min="9" max="9" width="8.28125" style="0" bestFit="1" customWidth="1"/>
    <col min="10" max="10" width="16.28125" style="0" bestFit="1" customWidth="1"/>
    <col min="11" max="11" width="13.8515625" style="0" customWidth="1"/>
    <col min="12" max="12" width="13.8515625" style="0" bestFit="1" customWidth="1"/>
    <col min="13" max="13" width="16.140625" style="0" bestFit="1" customWidth="1"/>
  </cols>
  <sheetData>
    <row r="1" spans="1:13" ht="28.5" thickBot="1">
      <c r="A1" s="16" t="s">
        <v>40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4</v>
      </c>
      <c r="B3" s="34">
        <f aca="true" t="shared" si="0" ref="B3:B10">IF(SUM(K3:L3)&gt;9999,"NC",SUM(K3:L3))</f>
        <v>25.32</v>
      </c>
      <c r="C3" s="35">
        <f aca="true" t="shared" si="1" ref="C3:C10">IF(B3="NC","NC",RANK(B3,$B$3:$B$10,1))</f>
        <v>1</v>
      </c>
      <c r="D3" s="34" t="str">
        <f aca="true" t="shared" si="2" ref="D3:D10">IF(SUM(K3:M3)&gt;9999,"NC",SUM(K3:M3))</f>
        <v>NC</v>
      </c>
      <c r="E3" s="35" t="str">
        <f aca="true" t="shared" si="3" ref="E3:E10">IF(D3="NC","NC",RANK(D3,$D$3:$D$10,1))</f>
        <v>NC</v>
      </c>
      <c r="F3" s="58">
        <f aca="true" t="shared" si="4" ref="F3:F10">IF(SUM(J3:L3)&gt;9999,"NC",SUM(J3:L3))</f>
        <v>127.25999999999999</v>
      </c>
      <c r="G3" s="59">
        <f aca="true" t="shared" si="5" ref="G3:G10">IF(F3="NC","NC",RANK(F3,$F$3:$F$10,1))</f>
        <v>1</v>
      </c>
      <c r="H3" s="34">
        <f>IF(SUM(J3:K3)&gt;9999,"NC",SUM(J3:K3))</f>
        <v>101.94</v>
      </c>
      <c r="I3" s="35">
        <f aca="true" t="shared" si="6" ref="I3:I10">IF(H3="NC","NC",RANK(H3,$H$3:$H$10,1))</f>
        <v>1</v>
      </c>
      <c r="J3" s="36">
        <v>101.94</v>
      </c>
      <c r="K3" s="36">
        <v>0</v>
      </c>
      <c r="L3" s="36">
        <v>25.32</v>
      </c>
      <c r="M3" s="37">
        <v>9999</v>
      </c>
    </row>
    <row r="4" spans="1:13" s="32" customFormat="1" ht="18">
      <c r="A4" s="33" t="s">
        <v>10</v>
      </c>
      <c r="B4" s="34">
        <f t="shared" si="0"/>
        <v>45.42</v>
      </c>
      <c r="C4" s="35">
        <f t="shared" si="1"/>
        <v>2</v>
      </c>
      <c r="D4" s="34">
        <f t="shared" si="2"/>
        <v>73.75</v>
      </c>
      <c r="E4" s="35">
        <f t="shared" si="3"/>
        <v>1</v>
      </c>
      <c r="F4" s="58">
        <f t="shared" si="4"/>
        <v>154.66</v>
      </c>
      <c r="G4" s="59">
        <f t="shared" si="5"/>
        <v>2</v>
      </c>
      <c r="H4" s="34">
        <f>IF(SUM(J4:K4)&gt;9999,"NC",SUM(J4:K4))</f>
        <v>131.06</v>
      </c>
      <c r="I4" s="35">
        <f t="shared" si="6"/>
        <v>3</v>
      </c>
      <c r="J4" s="36">
        <v>109.24</v>
      </c>
      <c r="K4" s="36">
        <v>21.82</v>
      </c>
      <c r="L4" s="36">
        <v>23.6</v>
      </c>
      <c r="M4" s="37">
        <v>28.33</v>
      </c>
    </row>
    <row r="5" spans="1:13" s="32" customFormat="1" ht="18">
      <c r="A5" s="33" t="s">
        <v>37</v>
      </c>
      <c r="B5" s="34">
        <f t="shared" si="0"/>
        <v>74.51</v>
      </c>
      <c r="C5" s="35">
        <f t="shared" si="1"/>
        <v>3</v>
      </c>
      <c r="D5" s="34" t="str">
        <f t="shared" si="2"/>
        <v>NC</v>
      </c>
      <c r="E5" s="35" t="str">
        <f t="shared" si="3"/>
        <v>NC</v>
      </c>
      <c r="F5" s="58">
        <f t="shared" si="4"/>
        <v>163.55</v>
      </c>
      <c r="G5" s="59">
        <f t="shared" si="5"/>
        <v>3</v>
      </c>
      <c r="H5" s="34">
        <f>IF(SUM(J5:K5)&gt;9999,"NC",SUM(J5:K5))</f>
        <v>112.78</v>
      </c>
      <c r="I5" s="35">
        <f t="shared" si="6"/>
        <v>2</v>
      </c>
      <c r="J5" s="36">
        <v>89.04</v>
      </c>
      <c r="K5" s="36">
        <v>23.74</v>
      </c>
      <c r="L5" s="36">
        <v>50.77</v>
      </c>
      <c r="M5" s="37">
        <v>9999</v>
      </c>
    </row>
    <row r="6" spans="1:13" s="32" customFormat="1" ht="18">
      <c r="A6" s="33" t="s">
        <v>1</v>
      </c>
      <c r="B6" s="34">
        <f t="shared" si="0"/>
        <v>238.69</v>
      </c>
      <c r="C6" s="35">
        <f t="shared" si="1"/>
        <v>6</v>
      </c>
      <c r="D6" s="34" t="str">
        <f t="shared" si="2"/>
        <v>NC</v>
      </c>
      <c r="E6" s="35" t="str">
        <f t="shared" si="3"/>
        <v>NC</v>
      </c>
      <c r="F6" s="58">
        <f t="shared" si="4"/>
        <v>312.21000000000004</v>
      </c>
      <c r="G6" s="59">
        <f t="shared" si="5"/>
        <v>4</v>
      </c>
      <c r="H6" s="34">
        <f>IF(SUM(J6:K6)&gt;=9999,"NC",SUM(J6:K6))</f>
        <v>159.42000000000002</v>
      </c>
      <c r="I6" s="35">
        <f t="shared" si="6"/>
        <v>4</v>
      </c>
      <c r="J6" s="36">
        <v>73.52</v>
      </c>
      <c r="K6" s="36">
        <v>85.9</v>
      </c>
      <c r="L6" s="36">
        <v>152.79</v>
      </c>
      <c r="M6" s="37">
        <v>9999</v>
      </c>
    </row>
    <row r="7" spans="1:13" s="32" customFormat="1" ht="18">
      <c r="A7" s="33" t="s">
        <v>5</v>
      </c>
      <c r="B7" s="34">
        <f t="shared" si="0"/>
        <v>121.78</v>
      </c>
      <c r="C7" s="35">
        <f t="shared" si="1"/>
        <v>4</v>
      </c>
      <c r="D7" s="34">
        <f t="shared" si="2"/>
        <v>388.39</v>
      </c>
      <c r="E7" s="35">
        <f t="shared" si="3"/>
        <v>3</v>
      </c>
      <c r="F7" s="58" t="str">
        <f t="shared" si="4"/>
        <v>NC</v>
      </c>
      <c r="G7" s="59" t="str">
        <f t="shared" si="5"/>
        <v>NC</v>
      </c>
      <c r="H7" s="34" t="str">
        <f>IF(SUM(J7:K7)&gt;9999,"NC",SUM(J7:K7))</f>
        <v>NC</v>
      </c>
      <c r="I7" s="35" t="str">
        <f t="shared" si="6"/>
        <v>NC</v>
      </c>
      <c r="J7" s="36">
        <v>9999</v>
      </c>
      <c r="K7" s="36">
        <v>7.07</v>
      </c>
      <c r="L7" s="36">
        <v>114.71</v>
      </c>
      <c r="M7" s="37">
        <v>266.61</v>
      </c>
    </row>
    <row r="8" spans="1:13" s="32" customFormat="1" ht="18">
      <c r="A8" s="33" t="s">
        <v>3</v>
      </c>
      <c r="B8" s="34">
        <f t="shared" si="0"/>
        <v>125</v>
      </c>
      <c r="C8" s="35">
        <f t="shared" si="1"/>
        <v>5</v>
      </c>
      <c r="D8" s="34">
        <f t="shared" si="2"/>
        <v>247.81</v>
      </c>
      <c r="E8" s="35">
        <f t="shared" si="3"/>
        <v>2</v>
      </c>
      <c r="F8" s="58" t="str">
        <f t="shared" si="4"/>
        <v>NC</v>
      </c>
      <c r="G8" s="59" t="str">
        <f t="shared" si="5"/>
        <v>NC</v>
      </c>
      <c r="H8" s="34" t="str">
        <f>IF(SUM(J8:K8)&gt;9999,"NC",SUM(J8:K8))</f>
        <v>NC</v>
      </c>
      <c r="I8" s="35" t="str">
        <f t="shared" si="6"/>
        <v>NC</v>
      </c>
      <c r="J8" s="36">
        <v>9999</v>
      </c>
      <c r="K8" s="36">
        <v>33.62</v>
      </c>
      <c r="L8" s="36">
        <v>91.38</v>
      </c>
      <c r="M8" s="37">
        <v>122.81</v>
      </c>
    </row>
    <row r="9" spans="1:13" s="32" customFormat="1" ht="18">
      <c r="A9" s="33" t="s">
        <v>6</v>
      </c>
      <c r="B9" s="34">
        <f t="shared" si="0"/>
        <v>298.24</v>
      </c>
      <c r="C9" s="35">
        <f t="shared" si="1"/>
        <v>7</v>
      </c>
      <c r="D9" s="34" t="str">
        <f t="shared" si="2"/>
        <v>NC</v>
      </c>
      <c r="E9" s="35" t="str">
        <f t="shared" si="3"/>
        <v>NC</v>
      </c>
      <c r="F9" s="58" t="str">
        <f t="shared" si="4"/>
        <v>NC</v>
      </c>
      <c r="G9" s="59" t="str">
        <f t="shared" si="5"/>
        <v>NC</v>
      </c>
      <c r="H9" s="34" t="str">
        <f>IF(SUM(J9:K9)&gt;9999,"NC",SUM(J9:K9))</f>
        <v>NC</v>
      </c>
      <c r="I9" s="35" t="str">
        <f t="shared" si="6"/>
        <v>NC</v>
      </c>
      <c r="J9" s="36">
        <v>9999</v>
      </c>
      <c r="K9" s="36">
        <v>52.42</v>
      </c>
      <c r="L9" s="36">
        <v>245.82</v>
      </c>
      <c r="M9" s="37">
        <v>9999</v>
      </c>
    </row>
    <row r="10" spans="1:13" s="32" customFormat="1" ht="18.75" thickBot="1">
      <c r="A10" s="38" t="s">
        <v>7</v>
      </c>
      <c r="B10" s="39">
        <f t="shared" si="0"/>
        <v>567.9300000000001</v>
      </c>
      <c r="C10" s="40">
        <f t="shared" si="1"/>
        <v>8</v>
      </c>
      <c r="D10" s="39" t="str">
        <f t="shared" si="2"/>
        <v>NC</v>
      </c>
      <c r="E10" s="40" t="str">
        <f t="shared" si="3"/>
        <v>NC</v>
      </c>
      <c r="F10" s="60" t="str">
        <f t="shared" si="4"/>
        <v>NC</v>
      </c>
      <c r="G10" s="61" t="str">
        <f t="shared" si="5"/>
        <v>NC</v>
      </c>
      <c r="H10" s="39" t="str">
        <f>IF(SUM(J10:K10)&gt;9999,"NC",SUM(J10:K10))</f>
        <v>NC</v>
      </c>
      <c r="I10" s="40" t="str">
        <f t="shared" si="6"/>
        <v>NC</v>
      </c>
      <c r="J10" s="41">
        <v>9999</v>
      </c>
      <c r="K10" s="41">
        <v>267.02</v>
      </c>
      <c r="L10" s="41">
        <v>300.91</v>
      </c>
      <c r="M10" s="42">
        <v>9999</v>
      </c>
    </row>
    <row r="11" spans="3:9" ht="12.75">
      <c r="C11" s="14"/>
      <c r="E11" s="14"/>
      <c r="I11" s="1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  <oddFooter>&amp;L&amp;F  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workbookViewId="0" topLeftCell="A1">
      <selection activeCell="E30" sqref="E30"/>
    </sheetView>
  </sheetViews>
  <sheetFormatPr defaultColWidth="11.421875" defaultRowHeight="12.75"/>
  <cols>
    <col min="1" max="1" width="15.140625" style="0" customWidth="1"/>
    <col min="2" max="2" width="13.8515625" style="0" bestFit="1" customWidth="1"/>
    <col min="3" max="3" width="8.28125" style="14" bestFit="1" customWidth="1"/>
    <col min="4" max="4" width="13.8515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6.140625" style="0" bestFit="1" customWidth="1"/>
    <col min="9" max="9" width="8.28125" style="14" bestFit="1" customWidth="1"/>
    <col min="10" max="10" width="17.8515625" style="0" bestFit="1" customWidth="1"/>
    <col min="11" max="11" width="13.8515625" style="0" bestFit="1" customWidth="1"/>
    <col min="12" max="13" width="16.421875" style="0" bestFit="1" customWidth="1"/>
    <col min="14" max="16384" width="9.140625" style="0" customWidth="1"/>
  </cols>
  <sheetData>
    <row r="1" spans="1:13" ht="28.5" thickBot="1">
      <c r="A1" s="16" t="s">
        <v>41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35</v>
      </c>
      <c r="B3" s="34">
        <f aca="true" t="shared" si="0" ref="B3:B14">IF(SUM(K3:L3)&gt;9999,"NC",SUM(K3:L3))</f>
        <v>15.88</v>
      </c>
      <c r="C3" s="35">
        <f aca="true" t="shared" si="1" ref="C3:C14">IF(B3="NC","NC",RANK(B3,$B$3:$B$14,1))</f>
        <v>1</v>
      </c>
      <c r="D3" s="34" t="str">
        <f aca="true" t="shared" si="2" ref="D3:D14">IF(SUM(K3:M3)&gt;9999,"NC",SUM(K3:M3))</f>
        <v>NC</v>
      </c>
      <c r="E3" s="35" t="str">
        <f aca="true" t="shared" si="3" ref="E3:E14">IF(D3="NC","NC",RANK(D3,$D$3:$D$14,1))</f>
        <v>NC</v>
      </c>
      <c r="F3" s="58">
        <f aca="true" t="shared" si="4" ref="F3:F14">IF(SUM(J3:L3)&gt;9999,"NC",SUM(J3:L3))</f>
        <v>15.88</v>
      </c>
      <c r="G3" s="59">
        <f aca="true" t="shared" si="5" ref="G3:G14">IF(F3="NC","NC",RANK(F3,$F$3:$F$14,1))</f>
        <v>1</v>
      </c>
      <c r="H3" s="34">
        <f aca="true" t="shared" si="6" ref="H3:H14">IF(SUM(J3:K3)&gt;9999,"NC",SUM(J3:K3))</f>
        <v>0</v>
      </c>
      <c r="I3" s="35">
        <f aca="true" t="shared" si="7" ref="I3:I14">IF(H3="NC","NC",RANK(H3,$H$3:$H$14,1))</f>
        <v>1</v>
      </c>
      <c r="J3" s="36"/>
      <c r="K3" s="36">
        <v>0</v>
      </c>
      <c r="L3" s="36">
        <v>15.88</v>
      </c>
      <c r="M3" s="37">
        <v>9999</v>
      </c>
    </row>
    <row r="4" spans="1:13" s="32" customFormat="1" ht="18">
      <c r="A4" s="33" t="s">
        <v>10</v>
      </c>
      <c r="B4" s="34">
        <f t="shared" si="0"/>
        <v>56.93</v>
      </c>
      <c r="C4" s="35">
        <f t="shared" si="1"/>
        <v>2</v>
      </c>
      <c r="D4" s="34" t="str">
        <f t="shared" si="2"/>
        <v>NC</v>
      </c>
      <c r="E4" s="35" t="str">
        <f t="shared" si="3"/>
        <v>NC</v>
      </c>
      <c r="F4" s="58">
        <f t="shared" si="4"/>
        <v>140.34</v>
      </c>
      <c r="G4" s="59">
        <f t="shared" si="5"/>
        <v>2</v>
      </c>
      <c r="H4" s="34">
        <f t="shared" si="6"/>
        <v>110.19</v>
      </c>
      <c r="I4" s="35">
        <f t="shared" si="7"/>
        <v>4</v>
      </c>
      <c r="J4" s="36">
        <v>83.41</v>
      </c>
      <c r="K4" s="36">
        <v>26.78</v>
      </c>
      <c r="L4" s="36">
        <v>30.15</v>
      </c>
      <c r="M4" s="37">
        <v>9999</v>
      </c>
    </row>
    <row r="5" spans="1:13" s="32" customFormat="1" ht="18">
      <c r="A5" s="33" t="s">
        <v>0</v>
      </c>
      <c r="B5" s="34">
        <f t="shared" si="0"/>
        <v>61.099999999999994</v>
      </c>
      <c r="C5" s="35">
        <f t="shared" si="1"/>
        <v>3</v>
      </c>
      <c r="D5" s="34" t="str">
        <f t="shared" si="2"/>
        <v>NC</v>
      </c>
      <c r="E5" s="35" t="str">
        <f t="shared" si="3"/>
        <v>NC</v>
      </c>
      <c r="F5" s="58">
        <f t="shared" si="4"/>
        <v>144.89</v>
      </c>
      <c r="G5" s="59">
        <f t="shared" si="5"/>
        <v>3</v>
      </c>
      <c r="H5" s="34">
        <f t="shared" si="6"/>
        <v>106.06</v>
      </c>
      <c r="I5" s="35">
        <f t="shared" si="7"/>
        <v>3</v>
      </c>
      <c r="J5" s="36">
        <v>83.79</v>
      </c>
      <c r="K5" s="36">
        <v>22.27</v>
      </c>
      <c r="L5" s="36">
        <v>38.83</v>
      </c>
      <c r="M5" s="37">
        <v>9999</v>
      </c>
    </row>
    <row r="6" spans="1:13" s="32" customFormat="1" ht="18">
      <c r="A6" s="33" t="s">
        <v>8</v>
      </c>
      <c r="B6" s="34">
        <f t="shared" si="0"/>
        <v>174.95</v>
      </c>
      <c r="C6" s="35">
        <f t="shared" si="1"/>
        <v>5</v>
      </c>
      <c r="D6" s="34" t="str">
        <f t="shared" si="2"/>
        <v>NC</v>
      </c>
      <c r="E6" s="35" t="str">
        <f t="shared" si="3"/>
        <v>NC</v>
      </c>
      <c r="F6" s="58">
        <f t="shared" si="4"/>
        <v>344.87</v>
      </c>
      <c r="G6" s="59">
        <f t="shared" si="5"/>
        <v>4</v>
      </c>
      <c r="H6" s="34">
        <f t="shared" si="6"/>
        <v>251.60999999999999</v>
      </c>
      <c r="I6" s="35">
        <f t="shared" si="7"/>
        <v>8</v>
      </c>
      <c r="J6" s="36">
        <v>169.92</v>
      </c>
      <c r="K6" s="36">
        <v>81.69</v>
      </c>
      <c r="L6" s="36">
        <v>93.26</v>
      </c>
      <c r="M6" s="37">
        <v>9999</v>
      </c>
    </row>
    <row r="7" spans="1:13" s="32" customFormat="1" ht="18">
      <c r="A7" s="33" t="s">
        <v>2</v>
      </c>
      <c r="B7" s="34">
        <f t="shared" si="0"/>
        <v>259.87</v>
      </c>
      <c r="C7" s="35">
        <f t="shared" si="1"/>
        <v>8</v>
      </c>
      <c r="D7" s="34" t="str">
        <f t="shared" si="2"/>
        <v>NC</v>
      </c>
      <c r="E7" s="35" t="str">
        <f t="shared" si="3"/>
        <v>NC</v>
      </c>
      <c r="F7" s="58">
        <f t="shared" si="4"/>
        <v>390.90999999999997</v>
      </c>
      <c r="G7" s="59">
        <f t="shared" si="5"/>
        <v>5</v>
      </c>
      <c r="H7" s="34">
        <f t="shared" si="6"/>
        <v>197.72</v>
      </c>
      <c r="I7" s="35">
        <f t="shared" si="7"/>
        <v>6</v>
      </c>
      <c r="J7" s="36">
        <v>131.04</v>
      </c>
      <c r="K7" s="36">
        <v>66.68</v>
      </c>
      <c r="L7" s="36">
        <v>193.19</v>
      </c>
      <c r="M7" s="37">
        <v>9999</v>
      </c>
    </row>
    <row r="8" spans="1:13" s="32" customFormat="1" ht="18">
      <c r="A8" s="33" t="s">
        <v>37</v>
      </c>
      <c r="B8" s="34">
        <f t="shared" si="0"/>
        <v>309.6</v>
      </c>
      <c r="C8" s="35">
        <f t="shared" si="1"/>
        <v>10</v>
      </c>
      <c r="D8" s="34" t="str">
        <f t="shared" si="2"/>
        <v>NC</v>
      </c>
      <c r="E8" s="35" t="str">
        <f t="shared" si="3"/>
        <v>NC</v>
      </c>
      <c r="F8" s="58">
        <f t="shared" si="4"/>
        <v>421.97</v>
      </c>
      <c r="G8" s="59">
        <f t="shared" si="5"/>
        <v>6</v>
      </c>
      <c r="H8" s="34">
        <f t="shared" si="6"/>
        <v>246.68</v>
      </c>
      <c r="I8" s="35">
        <f t="shared" si="7"/>
        <v>7</v>
      </c>
      <c r="J8" s="36">
        <v>112.37</v>
      </c>
      <c r="K8" s="36">
        <v>134.31</v>
      </c>
      <c r="L8" s="36">
        <v>175.29</v>
      </c>
      <c r="M8" s="37">
        <v>9999</v>
      </c>
    </row>
    <row r="9" spans="1:13" s="32" customFormat="1" ht="18">
      <c r="A9" s="33" t="s">
        <v>7</v>
      </c>
      <c r="B9" s="34">
        <f t="shared" si="0"/>
        <v>491.01</v>
      </c>
      <c r="C9" s="35">
        <f t="shared" si="1"/>
        <v>11</v>
      </c>
      <c r="D9" s="34" t="str">
        <f t="shared" si="2"/>
        <v>NC</v>
      </c>
      <c r="E9" s="35" t="str">
        <f t="shared" si="3"/>
        <v>NC</v>
      </c>
      <c r="F9" s="58">
        <f t="shared" si="4"/>
        <v>491.01</v>
      </c>
      <c r="G9" s="59">
        <f t="shared" si="5"/>
        <v>7</v>
      </c>
      <c r="H9" s="34">
        <f t="shared" si="6"/>
        <v>162.3</v>
      </c>
      <c r="I9" s="35">
        <f t="shared" si="7"/>
        <v>5</v>
      </c>
      <c r="J9" s="36"/>
      <c r="K9" s="36">
        <v>162.3</v>
      </c>
      <c r="L9" s="36">
        <v>328.71</v>
      </c>
      <c r="M9" s="37">
        <v>9999</v>
      </c>
    </row>
    <row r="10" spans="1:13" s="32" customFormat="1" ht="18">
      <c r="A10" s="33" t="s">
        <v>4</v>
      </c>
      <c r="B10" s="34" t="str">
        <f t="shared" si="0"/>
        <v>NC</v>
      </c>
      <c r="C10" s="35" t="str">
        <f t="shared" si="1"/>
        <v>NC</v>
      </c>
      <c r="D10" s="34" t="str">
        <f t="shared" si="2"/>
        <v>NC</v>
      </c>
      <c r="E10" s="35" t="str">
        <f t="shared" si="3"/>
        <v>NC</v>
      </c>
      <c r="F10" s="58" t="str">
        <f t="shared" si="4"/>
        <v>NC</v>
      </c>
      <c r="G10" s="59" t="str">
        <f t="shared" si="5"/>
        <v>NC</v>
      </c>
      <c r="H10" s="34">
        <f t="shared" si="6"/>
        <v>29.02</v>
      </c>
      <c r="I10" s="35">
        <f t="shared" si="7"/>
        <v>2</v>
      </c>
      <c r="J10" s="36">
        <v>6.61</v>
      </c>
      <c r="K10" s="36">
        <v>22.41</v>
      </c>
      <c r="L10" s="36">
        <v>9999</v>
      </c>
      <c r="M10" s="37">
        <v>9999</v>
      </c>
    </row>
    <row r="11" spans="1:13" s="32" customFormat="1" ht="18">
      <c r="A11" s="33" t="s">
        <v>3</v>
      </c>
      <c r="B11" s="34">
        <f t="shared" si="0"/>
        <v>189.15</v>
      </c>
      <c r="C11" s="35">
        <f t="shared" si="1"/>
        <v>6</v>
      </c>
      <c r="D11" s="34">
        <f t="shared" si="2"/>
        <v>312.49</v>
      </c>
      <c r="E11" s="35">
        <f t="shared" si="3"/>
        <v>1</v>
      </c>
      <c r="F11" s="58" t="str">
        <f t="shared" si="4"/>
        <v>NC</v>
      </c>
      <c r="G11" s="59" t="str">
        <f t="shared" si="5"/>
        <v>NC</v>
      </c>
      <c r="H11" s="34" t="str">
        <f t="shared" si="6"/>
        <v>NC</v>
      </c>
      <c r="I11" s="35" t="str">
        <f t="shared" si="7"/>
        <v>NC</v>
      </c>
      <c r="J11" s="36">
        <v>9999</v>
      </c>
      <c r="K11" s="36">
        <v>89.76</v>
      </c>
      <c r="L11" s="36">
        <v>99.39</v>
      </c>
      <c r="M11" s="37">
        <v>123.34</v>
      </c>
    </row>
    <row r="12" spans="1:13" s="32" customFormat="1" ht="18">
      <c r="A12" s="33" t="s">
        <v>5</v>
      </c>
      <c r="B12" s="34">
        <f t="shared" si="0"/>
        <v>124.94999999999999</v>
      </c>
      <c r="C12" s="35">
        <f t="shared" si="1"/>
        <v>4</v>
      </c>
      <c r="D12" s="34">
        <f t="shared" si="2"/>
        <v>459.38</v>
      </c>
      <c r="E12" s="35">
        <f t="shared" si="3"/>
        <v>3</v>
      </c>
      <c r="F12" s="58" t="str">
        <f t="shared" si="4"/>
        <v>NC</v>
      </c>
      <c r="G12" s="59" t="str">
        <f t="shared" si="5"/>
        <v>NC</v>
      </c>
      <c r="H12" s="34" t="str">
        <f t="shared" si="6"/>
        <v>NC</v>
      </c>
      <c r="I12" s="35" t="str">
        <f t="shared" si="7"/>
        <v>NC</v>
      </c>
      <c r="J12" s="36">
        <v>9999</v>
      </c>
      <c r="K12" s="36">
        <v>7.13</v>
      </c>
      <c r="L12" s="36">
        <v>117.82</v>
      </c>
      <c r="M12" s="37">
        <v>334.43</v>
      </c>
    </row>
    <row r="13" spans="1:13" s="32" customFormat="1" ht="18">
      <c r="A13" s="33" t="s">
        <v>6</v>
      </c>
      <c r="B13" s="34">
        <f t="shared" si="0"/>
        <v>300.97999999999996</v>
      </c>
      <c r="C13" s="35">
        <f t="shared" si="1"/>
        <v>9</v>
      </c>
      <c r="D13" s="34" t="str">
        <f t="shared" si="2"/>
        <v>NC</v>
      </c>
      <c r="E13" s="35" t="str">
        <f t="shared" si="3"/>
        <v>NC</v>
      </c>
      <c r="F13" s="58" t="str">
        <f t="shared" si="4"/>
        <v>NC</v>
      </c>
      <c r="G13" s="59" t="str">
        <f t="shared" si="5"/>
        <v>NC</v>
      </c>
      <c r="H13" s="34" t="str">
        <f t="shared" si="6"/>
        <v>NC</v>
      </c>
      <c r="I13" s="35" t="str">
        <f t="shared" si="7"/>
        <v>NC</v>
      </c>
      <c r="J13" s="36">
        <v>9999</v>
      </c>
      <c r="K13" s="36">
        <v>40.71</v>
      </c>
      <c r="L13" s="36">
        <v>260.27</v>
      </c>
      <c r="M13" s="37">
        <v>9999</v>
      </c>
    </row>
    <row r="14" spans="1:13" s="32" customFormat="1" ht="18.75" thickBot="1">
      <c r="A14" s="38" t="s">
        <v>1</v>
      </c>
      <c r="B14" s="39">
        <f t="shared" si="0"/>
        <v>246.68</v>
      </c>
      <c r="C14" s="40">
        <f t="shared" si="1"/>
        <v>7</v>
      </c>
      <c r="D14" s="39">
        <f t="shared" si="2"/>
        <v>453.65999999999997</v>
      </c>
      <c r="E14" s="40">
        <f t="shared" si="3"/>
        <v>2</v>
      </c>
      <c r="F14" s="60" t="str">
        <f t="shared" si="4"/>
        <v>NC</v>
      </c>
      <c r="G14" s="61" t="str">
        <f t="shared" si="5"/>
        <v>NC</v>
      </c>
      <c r="H14" s="39" t="str">
        <f t="shared" si="6"/>
        <v>NC</v>
      </c>
      <c r="I14" s="40" t="str">
        <f t="shared" si="7"/>
        <v>NC</v>
      </c>
      <c r="J14" s="41">
        <v>9999</v>
      </c>
      <c r="K14" s="41">
        <v>102.88</v>
      </c>
      <c r="L14" s="41">
        <v>143.8</v>
      </c>
      <c r="M14" s="42">
        <v>206.98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  <oddFooter>&amp;L&amp;F  &amp;D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workbookViewId="0" topLeftCell="A1">
      <selection activeCell="B18" sqref="B18"/>
    </sheetView>
  </sheetViews>
  <sheetFormatPr defaultColWidth="11.421875" defaultRowHeight="12.75"/>
  <cols>
    <col min="1" max="1" width="17.421875" style="0" customWidth="1"/>
    <col min="2" max="2" width="13.8515625" style="0" bestFit="1" customWidth="1"/>
    <col min="3" max="3" width="8.28125" style="14" bestFit="1" customWidth="1"/>
    <col min="4" max="4" width="13.8515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6.421875" style="0" bestFit="1" customWidth="1"/>
    <col min="9" max="9" width="8.28125" style="14" bestFit="1" customWidth="1"/>
    <col min="10" max="10" width="18.00390625" style="0" bestFit="1" customWidth="1"/>
    <col min="11" max="11" width="16.140625" style="0" bestFit="1" customWidth="1"/>
    <col min="12" max="13" width="16.421875" style="0" bestFit="1" customWidth="1"/>
  </cols>
  <sheetData>
    <row r="1" spans="1:13" ht="28.5" thickBot="1">
      <c r="A1" s="16" t="s">
        <v>42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0</v>
      </c>
      <c r="B3" s="34">
        <f aca="true" t="shared" si="0" ref="B3:B11">IF(SUM(K3:L3)&gt;9999,"NC",SUM(K3:L3))</f>
        <v>125.82</v>
      </c>
      <c r="C3" s="35">
        <f aca="true" t="shared" si="1" ref="C3:C14">IF(B3="NC","NC",RANK(B3,$B$3:$B$14,1))</f>
        <v>3</v>
      </c>
      <c r="D3" s="34" t="str">
        <f aca="true" t="shared" si="2" ref="D3:D11">IF(SUM(K3:M3)&gt;9999,"NC",SUM(K3:M3))</f>
        <v>NC</v>
      </c>
      <c r="E3" s="35" t="str">
        <f aca="true" t="shared" si="3" ref="E3:E14">IF(D3="NC","NC",RANK(D3,$D$3:$D$14,1))</f>
        <v>NC</v>
      </c>
      <c r="F3" s="58">
        <f aca="true" t="shared" si="4" ref="F3:F11">IF(SUM(J3:L3)&gt;9999,"NC",SUM(J3:L3))</f>
        <v>192.06</v>
      </c>
      <c r="G3" s="59">
        <f aca="true" t="shared" si="5" ref="G3:G14">IF(F3="NC","NC",RANK(F3,$F$3:$F$14,1))</f>
        <v>1</v>
      </c>
      <c r="H3" s="34">
        <f aca="true" t="shared" si="6" ref="H3:H11">IF(SUM(J3:K3)&gt;9999,"NC",SUM(J3:K3))</f>
        <v>105.1</v>
      </c>
      <c r="I3" s="35">
        <f aca="true" t="shared" si="7" ref="I3:I14">IF(H3="NC","NC",RANK(H3,$H$3:$H$14,1))</f>
        <v>2</v>
      </c>
      <c r="J3" s="36">
        <v>66.24</v>
      </c>
      <c r="K3" s="36">
        <v>38.86</v>
      </c>
      <c r="L3" s="36">
        <v>86.96</v>
      </c>
      <c r="M3" s="37">
        <v>9999</v>
      </c>
    </row>
    <row r="4" spans="1:13" s="32" customFormat="1" ht="18">
      <c r="A4" s="33" t="s">
        <v>10</v>
      </c>
      <c r="B4" s="34">
        <f t="shared" si="0"/>
        <v>140.89</v>
      </c>
      <c r="C4" s="35">
        <f t="shared" si="1"/>
        <v>4</v>
      </c>
      <c r="D4" s="34">
        <f t="shared" si="2"/>
        <v>272.47</v>
      </c>
      <c r="E4" s="35">
        <f t="shared" si="3"/>
        <v>3</v>
      </c>
      <c r="F4" s="58">
        <f t="shared" si="4"/>
        <v>199.31</v>
      </c>
      <c r="G4" s="59">
        <f t="shared" si="5"/>
        <v>2</v>
      </c>
      <c r="H4" s="34">
        <f t="shared" si="6"/>
        <v>113.37</v>
      </c>
      <c r="I4" s="35">
        <f t="shared" si="7"/>
        <v>3</v>
      </c>
      <c r="J4" s="36">
        <v>58.42</v>
      </c>
      <c r="K4" s="36">
        <v>54.95</v>
      </c>
      <c r="L4" s="36">
        <v>85.94</v>
      </c>
      <c r="M4" s="37">
        <v>131.58</v>
      </c>
    </row>
    <row r="5" spans="1:13" s="32" customFormat="1" ht="18">
      <c r="A5" s="33" t="s">
        <v>8</v>
      </c>
      <c r="B5" s="34">
        <f t="shared" si="0"/>
        <v>120.32000000000001</v>
      </c>
      <c r="C5" s="35">
        <f t="shared" si="1"/>
        <v>2</v>
      </c>
      <c r="D5" s="34">
        <f t="shared" si="2"/>
        <v>267.31</v>
      </c>
      <c r="E5" s="35">
        <f t="shared" si="3"/>
        <v>2</v>
      </c>
      <c r="F5" s="58">
        <f t="shared" si="4"/>
        <v>232.86</v>
      </c>
      <c r="G5" s="59">
        <f t="shared" si="5"/>
        <v>3</v>
      </c>
      <c r="H5" s="34">
        <f t="shared" si="6"/>
        <v>167.32</v>
      </c>
      <c r="I5" s="35">
        <f t="shared" si="7"/>
        <v>5</v>
      </c>
      <c r="J5" s="36">
        <v>112.54</v>
      </c>
      <c r="K5" s="36">
        <v>54.78</v>
      </c>
      <c r="L5" s="36">
        <v>65.54</v>
      </c>
      <c r="M5" s="37">
        <v>146.99</v>
      </c>
    </row>
    <row r="6" spans="1:13" s="32" customFormat="1" ht="18">
      <c r="A6" s="33" t="s">
        <v>37</v>
      </c>
      <c r="B6" s="34">
        <f t="shared" si="0"/>
        <v>251.31</v>
      </c>
      <c r="C6" s="35">
        <f t="shared" si="1"/>
        <v>9</v>
      </c>
      <c r="D6" s="34">
        <f t="shared" si="2"/>
        <v>424.55</v>
      </c>
      <c r="E6" s="35">
        <f t="shared" si="3"/>
        <v>5</v>
      </c>
      <c r="F6" s="58">
        <f t="shared" si="4"/>
        <v>370.97</v>
      </c>
      <c r="G6" s="59">
        <f t="shared" si="5"/>
        <v>4</v>
      </c>
      <c r="H6" s="34">
        <f t="shared" si="6"/>
        <v>227.79</v>
      </c>
      <c r="I6" s="35">
        <f t="shared" si="7"/>
        <v>6</v>
      </c>
      <c r="J6" s="36">
        <v>119.66</v>
      </c>
      <c r="K6" s="36">
        <v>108.13</v>
      </c>
      <c r="L6" s="36">
        <v>143.18</v>
      </c>
      <c r="M6" s="37">
        <v>173.24</v>
      </c>
    </row>
    <row r="7" spans="1:13" s="32" customFormat="1" ht="18">
      <c r="A7" s="33" t="s">
        <v>4</v>
      </c>
      <c r="B7" s="34" t="str">
        <f t="shared" si="0"/>
        <v>NC</v>
      </c>
      <c r="C7" s="35" t="str">
        <f t="shared" si="1"/>
        <v>NC</v>
      </c>
      <c r="D7" s="34" t="str">
        <f t="shared" si="2"/>
        <v>NC</v>
      </c>
      <c r="E7" s="35" t="str">
        <f t="shared" si="3"/>
        <v>NC</v>
      </c>
      <c r="F7" s="58" t="str">
        <f t="shared" si="4"/>
        <v>NC</v>
      </c>
      <c r="G7" s="59" t="str">
        <f t="shared" si="5"/>
        <v>NC</v>
      </c>
      <c r="H7" s="34">
        <f t="shared" si="6"/>
        <v>55.8</v>
      </c>
      <c r="I7" s="35">
        <f t="shared" si="7"/>
        <v>1</v>
      </c>
      <c r="J7" s="36">
        <v>0</v>
      </c>
      <c r="K7" s="36">
        <v>55.8</v>
      </c>
      <c r="L7" s="36">
        <v>9999</v>
      </c>
      <c r="M7" s="37">
        <v>9999</v>
      </c>
    </row>
    <row r="8" spans="1:13" s="32" customFormat="1" ht="18">
      <c r="A8" s="33" t="s">
        <v>5</v>
      </c>
      <c r="B8" s="34">
        <f t="shared" si="0"/>
        <v>170.28</v>
      </c>
      <c r="C8" s="35">
        <f t="shared" si="1"/>
        <v>5</v>
      </c>
      <c r="D8" s="34">
        <f t="shared" si="2"/>
        <v>593.22</v>
      </c>
      <c r="E8" s="35">
        <f t="shared" si="3"/>
        <v>7</v>
      </c>
      <c r="F8" s="58" t="str">
        <f t="shared" si="4"/>
        <v>NC</v>
      </c>
      <c r="G8" s="59" t="str">
        <f t="shared" si="5"/>
        <v>NC</v>
      </c>
      <c r="H8" s="34" t="str">
        <f t="shared" si="6"/>
        <v>NC</v>
      </c>
      <c r="I8" s="35" t="str">
        <f t="shared" si="7"/>
        <v>NC</v>
      </c>
      <c r="J8" s="36">
        <v>9999</v>
      </c>
      <c r="K8" s="36">
        <v>59.19</v>
      </c>
      <c r="L8" s="36">
        <v>111.09</v>
      </c>
      <c r="M8" s="37">
        <v>422.94</v>
      </c>
    </row>
    <row r="9" spans="1:13" s="32" customFormat="1" ht="18">
      <c r="A9" s="33" t="s">
        <v>7</v>
      </c>
      <c r="B9" s="34">
        <f t="shared" si="0"/>
        <v>517.35</v>
      </c>
      <c r="C9" s="35">
        <f t="shared" si="1"/>
        <v>10</v>
      </c>
      <c r="D9" s="34">
        <f t="shared" si="2"/>
        <v>873.57</v>
      </c>
      <c r="E9" s="35">
        <f t="shared" si="3"/>
        <v>8</v>
      </c>
      <c r="F9" s="58" t="str">
        <f t="shared" si="4"/>
        <v>NC</v>
      </c>
      <c r="G9" s="59" t="str">
        <f t="shared" si="5"/>
        <v>NC</v>
      </c>
      <c r="H9" s="34" t="str">
        <f t="shared" si="6"/>
        <v>NC</v>
      </c>
      <c r="I9" s="35" t="str">
        <f t="shared" si="7"/>
        <v>NC</v>
      </c>
      <c r="J9" s="36">
        <v>9999</v>
      </c>
      <c r="K9" s="36">
        <v>165.87</v>
      </c>
      <c r="L9" s="36">
        <v>351.48</v>
      </c>
      <c r="M9" s="37">
        <v>356.22</v>
      </c>
    </row>
    <row r="10" spans="1:13" s="32" customFormat="1" ht="18">
      <c r="A10" s="33" t="s">
        <v>3</v>
      </c>
      <c r="B10" s="34">
        <f t="shared" si="0"/>
        <v>173.41</v>
      </c>
      <c r="C10" s="35">
        <f t="shared" si="1"/>
        <v>6</v>
      </c>
      <c r="D10" s="34">
        <f t="shared" si="2"/>
        <v>339.88</v>
      </c>
      <c r="E10" s="35">
        <f t="shared" si="3"/>
        <v>4</v>
      </c>
      <c r="F10" s="58" t="str">
        <f t="shared" si="4"/>
        <v>NC</v>
      </c>
      <c r="G10" s="59" t="str">
        <f t="shared" si="5"/>
        <v>NC</v>
      </c>
      <c r="H10" s="34" t="str">
        <f t="shared" si="6"/>
        <v>NC</v>
      </c>
      <c r="I10" s="35" t="str">
        <f t="shared" si="7"/>
        <v>NC</v>
      </c>
      <c r="J10" s="36">
        <v>9999</v>
      </c>
      <c r="K10" s="36">
        <v>56.39</v>
      </c>
      <c r="L10" s="36">
        <v>117.02</v>
      </c>
      <c r="M10" s="37">
        <v>166.47</v>
      </c>
    </row>
    <row r="11" spans="1:13" s="32" customFormat="1" ht="18">
      <c r="A11" s="33" t="s">
        <v>2</v>
      </c>
      <c r="B11" s="34" t="str">
        <f t="shared" si="0"/>
        <v>NC</v>
      </c>
      <c r="C11" s="35" t="str">
        <f t="shared" si="1"/>
        <v>NC</v>
      </c>
      <c r="D11" s="34" t="str">
        <f t="shared" si="2"/>
        <v>NC</v>
      </c>
      <c r="E11" s="35" t="str">
        <f t="shared" si="3"/>
        <v>NC</v>
      </c>
      <c r="F11" s="58" t="str">
        <f t="shared" si="4"/>
        <v>NC</v>
      </c>
      <c r="G11" s="59" t="str">
        <f t="shared" si="5"/>
        <v>NC</v>
      </c>
      <c r="H11" s="34">
        <f t="shared" si="6"/>
        <v>165.48</v>
      </c>
      <c r="I11" s="35">
        <f t="shared" si="7"/>
        <v>4</v>
      </c>
      <c r="J11" s="36">
        <v>49.9</v>
      </c>
      <c r="K11" s="36">
        <v>115.58</v>
      </c>
      <c r="L11" s="36">
        <v>9999</v>
      </c>
      <c r="M11" s="37">
        <v>9999</v>
      </c>
    </row>
    <row r="12" spans="1:13" s="32" customFormat="1" ht="18">
      <c r="A12" s="33" t="s">
        <v>1</v>
      </c>
      <c r="B12" s="34">
        <f>IF(SUM(K12:L12)&gt;9999,"NC",SUM(K12:L12))</f>
        <v>229.38</v>
      </c>
      <c r="C12" s="35">
        <f t="shared" si="1"/>
        <v>7</v>
      </c>
      <c r="D12" s="34">
        <f>IF(SUM(K12:M12)&gt;9999,"NC",SUM(K12:M12))</f>
        <v>521.16</v>
      </c>
      <c r="E12" s="35">
        <f t="shared" si="3"/>
        <v>6</v>
      </c>
      <c r="F12" s="58" t="str">
        <f>IF(SUM(J12:L12)&gt;9999,"NC",SUM(J12:L12))</f>
        <v>NC</v>
      </c>
      <c r="G12" s="59" t="str">
        <f t="shared" si="5"/>
        <v>NC</v>
      </c>
      <c r="H12" s="34" t="str">
        <f>IF(SUM(J12:K12)&gt;9999,"NC",SUM(J12:K12))</f>
        <v>NC</v>
      </c>
      <c r="I12" s="35" t="str">
        <f t="shared" si="7"/>
        <v>NC</v>
      </c>
      <c r="J12" s="36">
        <v>9999</v>
      </c>
      <c r="K12" s="36">
        <v>87.64</v>
      </c>
      <c r="L12" s="36">
        <v>141.74</v>
      </c>
      <c r="M12" s="37">
        <v>291.78</v>
      </c>
    </row>
    <row r="13" spans="1:13" s="32" customFormat="1" ht="18">
      <c r="A13" s="33" t="s">
        <v>35</v>
      </c>
      <c r="B13" s="34">
        <f>IF(SUM(K13:L13)&gt;9999,"NC",SUM(K13:L13))</f>
        <v>27.69</v>
      </c>
      <c r="C13" s="35">
        <f t="shared" si="1"/>
        <v>1</v>
      </c>
      <c r="D13" s="34">
        <f>IF(SUM(K13:M13)&gt;9999,"NC",SUM(K13:M13))</f>
        <v>115.5</v>
      </c>
      <c r="E13" s="35">
        <f t="shared" si="3"/>
        <v>1</v>
      </c>
      <c r="F13" s="58" t="str">
        <f>IF(SUM(J13:L13)&gt;9999,"NC",SUM(J13:L13))</f>
        <v>NC</v>
      </c>
      <c r="G13" s="59" t="str">
        <f t="shared" si="5"/>
        <v>NC</v>
      </c>
      <c r="H13" s="34" t="str">
        <f>IF(SUM(J13:K13)&gt;9999,"NC",SUM(J13:K13))</f>
        <v>NC</v>
      </c>
      <c r="I13" s="35" t="str">
        <f t="shared" si="7"/>
        <v>NC</v>
      </c>
      <c r="J13" s="36">
        <v>10000</v>
      </c>
      <c r="K13" s="36">
        <v>0</v>
      </c>
      <c r="L13" s="36">
        <v>27.69</v>
      </c>
      <c r="M13" s="37">
        <v>87.81</v>
      </c>
    </row>
    <row r="14" spans="1:13" s="32" customFormat="1" ht="18.75" thickBot="1">
      <c r="A14" s="38" t="s">
        <v>29</v>
      </c>
      <c r="B14" s="34">
        <f>IF(SUM(K14:L14)&gt;9999,"NC",SUM(K14:L14))</f>
        <v>250.04</v>
      </c>
      <c r="C14" s="35">
        <f t="shared" si="1"/>
        <v>8</v>
      </c>
      <c r="D14" s="34" t="str">
        <f>IF(SUM(K14:M14)&gt;9999,"NC",SUM(K14:M14))</f>
        <v>NC</v>
      </c>
      <c r="E14" s="35" t="str">
        <f t="shared" si="3"/>
        <v>NC</v>
      </c>
      <c r="F14" s="58" t="str">
        <f>IF(SUM(J14:L14)&gt;9999,"NC",SUM(J14:L14))</f>
        <v>NC</v>
      </c>
      <c r="G14" s="59" t="str">
        <f t="shared" si="5"/>
        <v>NC</v>
      </c>
      <c r="H14" s="34" t="str">
        <f>IF(SUM(J14:K14)&gt;9999,"NC",SUM(J14:K14))</f>
        <v>NC</v>
      </c>
      <c r="I14" s="35" t="str">
        <f t="shared" si="7"/>
        <v>NC</v>
      </c>
      <c r="J14" s="41">
        <v>9999</v>
      </c>
      <c r="K14" s="41">
        <v>27.35</v>
      </c>
      <c r="L14" s="41">
        <v>222.69</v>
      </c>
      <c r="M14" s="42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&amp;C&amp;A</oddHeader>
    <oddFooter>&amp;L&amp;F  &amp;D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workbookViewId="0" topLeftCell="A1">
      <selection activeCell="D18" sqref="D18"/>
    </sheetView>
  </sheetViews>
  <sheetFormatPr defaultColWidth="11.421875" defaultRowHeight="12.75"/>
  <cols>
    <col min="1" max="1" width="23.7109375" style="0" customWidth="1"/>
    <col min="2" max="2" width="13.8515625" style="0" bestFit="1" customWidth="1"/>
    <col min="3" max="3" width="8.28125" style="14" bestFit="1" customWidth="1"/>
    <col min="4" max="4" width="13.8515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4" bestFit="1" customWidth="1"/>
    <col min="10" max="10" width="16.140625" style="0" bestFit="1" customWidth="1"/>
    <col min="11" max="11" width="13.8515625" style="0" bestFit="1" customWidth="1"/>
    <col min="12" max="12" width="16.140625" style="0" bestFit="1" customWidth="1"/>
    <col min="13" max="13" width="17.28125" style="0" customWidth="1"/>
    <col min="14" max="16384" width="11.00390625" style="0" customWidth="1"/>
  </cols>
  <sheetData>
    <row r="1" spans="1:13" ht="28.5" thickBot="1">
      <c r="A1" s="16" t="s">
        <v>43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35</v>
      </c>
      <c r="B3" s="34">
        <f aca="true" t="shared" si="0" ref="B3:B15">IF(SUM(K3:L3)&gt;9999,"NC",SUM(K3:L3))</f>
        <v>12.32</v>
      </c>
      <c r="C3" s="35">
        <f aca="true" t="shared" si="1" ref="C3:C15">IF(B3="NC","NC",RANK(B3,$B$3:$B$15,1))</f>
        <v>1</v>
      </c>
      <c r="D3" s="34" t="str">
        <f aca="true" t="shared" si="2" ref="D3:D15">IF(SUM(K3:M3)&gt;9999,"NC",SUM(K3:M3))</f>
        <v>NC</v>
      </c>
      <c r="E3" s="35" t="str">
        <f aca="true" t="shared" si="3" ref="E3:E15">IF(D3="NC","NC",RANK(D3,$D$3:$D$15,1))</f>
        <v>NC</v>
      </c>
      <c r="F3" s="58">
        <f aca="true" t="shared" si="4" ref="F3:F15">IF(SUM(J3:L3)&gt;9999,"NC",SUM(J3:L3))</f>
        <v>12.32</v>
      </c>
      <c r="G3" s="59">
        <f aca="true" t="shared" si="5" ref="G3:G15">IF(F3="NC","NC",RANK(F3,$F$3:$F$15,1))</f>
        <v>1</v>
      </c>
      <c r="H3" s="34">
        <f aca="true" t="shared" si="6" ref="H3:H15">IF(SUM(J3:K3)&gt;9999,"NC",SUM(J3:K3))</f>
        <v>0</v>
      </c>
      <c r="I3" s="35">
        <f aca="true" t="shared" si="7" ref="I3:I15">IF(H3="NC","NC",RANK(H3,$H$3:$H$15,1))</f>
        <v>1</v>
      </c>
      <c r="J3" s="36">
        <v>0</v>
      </c>
      <c r="K3" s="36">
        <v>0</v>
      </c>
      <c r="L3" s="36">
        <v>12.32</v>
      </c>
      <c r="M3" s="37">
        <v>9999</v>
      </c>
    </row>
    <row r="4" spans="1:13" s="32" customFormat="1" ht="18">
      <c r="A4" s="33" t="s">
        <v>4</v>
      </c>
      <c r="B4" s="34">
        <f t="shared" si="0"/>
        <v>130.04</v>
      </c>
      <c r="C4" s="35">
        <f t="shared" si="1"/>
        <v>4</v>
      </c>
      <c r="D4" s="34" t="str">
        <f t="shared" si="2"/>
        <v>NC</v>
      </c>
      <c r="E4" s="35" t="str">
        <f t="shared" si="3"/>
        <v>NC</v>
      </c>
      <c r="F4" s="58">
        <f t="shared" si="4"/>
        <v>167.39</v>
      </c>
      <c r="G4" s="59">
        <f t="shared" si="5"/>
        <v>2</v>
      </c>
      <c r="H4" s="34">
        <f t="shared" si="6"/>
        <v>96.92</v>
      </c>
      <c r="I4" s="35">
        <f t="shared" si="7"/>
        <v>2</v>
      </c>
      <c r="J4" s="36">
        <v>37.35</v>
      </c>
      <c r="K4" s="36">
        <v>59.57</v>
      </c>
      <c r="L4" s="36">
        <v>70.47</v>
      </c>
      <c r="M4" s="36">
        <v>9999</v>
      </c>
    </row>
    <row r="5" spans="1:13" s="32" customFormat="1" ht="18">
      <c r="A5" s="33" t="s">
        <v>2</v>
      </c>
      <c r="B5" s="34">
        <f t="shared" si="0"/>
        <v>112.58</v>
      </c>
      <c r="C5" s="35">
        <f t="shared" si="1"/>
        <v>2</v>
      </c>
      <c r="D5" s="34" t="str">
        <f t="shared" si="2"/>
        <v>NC</v>
      </c>
      <c r="E5" s="35" t="str">
        <f t="shared" si="3"/>
        <v>NC</v>
      </c>
      <c r="F5" s="58">
        <f t="shared" si="4"/>
        <v>199.07999999999998</v>
      </c>
      <c r="G5" s="59">
        <f t="shared" si="5"/>
        <v>3</v>
      </c>
      <c r="H5" s="34">
        <f t="shared" si="6"/>
        <v>127.45</v>
      </c>
      <c r="I5" s="35">
        <f t="shared" si="7"/>
        <v>3</v>
      </c>
      <c r="J5" s="36">
        <v>86.5</v>
      </c>
      <c r="K5" s="36">
        <v>40.95</v>
      </c>
      <c r="L5" s="36">
        <v>71.63</v>
      </c>
      <c r="M5" s="36">
        <v>9999</v>
      </c>
    </row>
    <row r="6" spans="1:13" s="32" customFormat="1" ht="18">
      <c r="A6" s="33" t="s">
        <v>10</v>
      </c>
      <c r="B6" s="34">
        <f t="shared" si="0"/>
        <v>138.29</v>
      </c>
      <c r="C6" s="35">
        <f t="shared" si="1"/>
        <v>6</v>
      </c>
      <c r="D6" s="34">
        <f t="shared" si="2"/>
        <v>232.79</v>
      </c>
      <c r="E6" s="35">
        <f t="shared" si="3"/>
        <v>1</v>
      </c>
      <c r="F6" s="58">
        <f t="shared" si="4"/>
        <v>240.34</v>
      </c>
      <c r="G6" s="59">
        <f t="shared" si="5"/>
        <v>4</v>
      </c>
      <c r="H6" s="34">
        <f t="shared" si="6"/>
        <v>151.87</v>
      </c>
      <c r="I6" s="35">
        <f t="shared" si="7"/>
        <v>4</v>
      </c>
      <c r="J6" s="36">
        <v>102.05</v>
      </c>
      <c r="K6" s="36">
        <v>49.82</v>
      </c>
      <c r="L6" s="36">
        <v>88.47</v>
      </c>
      <c r="M6" s="36">
        <v>94.5</v>
      </c>
    </row>
    <row r="7" spans="1:13" s="32" customFormat="1" ht="18">
      <c r="A7" s="33" t="s">
        <v>8</v>
      </c>
      <c r="B7" s="34">
        <f t="shared" si="0"/>
        <v>125.35</v>
      </c>
      <c r="C7" s="35">
        <f t="shared" si="1"/>
        <v>3</v>
      </c>
      <c r="D7" s="34">
        <f t="shared" si="2"/>
        <v>321.97</v>
      </c>
      <c r="E7" s="35">
        <f t="shared" si="3"/>
        <v>2</v>
      </c>
      <c r="F7" s="58">
        <f t="shared" si="4"/>
        <v>252.36</v>
      </c>
      <c r="G7" s="59">
        <f t="shared" si="5"/>
        <v>5</v>
      </c>
      <c r="H7" s="34">
        <f t="shared" si="6"/>
        <v>187.38</v>
      </c>
      <c r="I7" s="35">
        <f t="shared" si="7"/>
        <v>5</v>
      </c>
      <c r="J7" s="36">
        <v>127.01</v>
      </c>
      <c r="K7" s="36">
        <v>60.37</v>
      </c>
      <c r="L7" s="36">
        <v>64.98</v>
      </c>
      <c r="M7" s="36">
        <v>196.62</v>
      </c>
    </row>
    <row r="8" spans="1:13" s="32" customFormat="1" ht="18">
      <c r="A8" s="33" t="s">
        <v>37</v>
      </c>
      <c r="B8" s="34">
        <f t="shared" si="0"/>
        <v>297.04999999999995</v>
      </c>
      <c r="C8" s="35">
        <f t="shared" si="1"/>
        <v>10</v>
      </c>
      <c r="D8" s="34" t="str">
        <f t="shared" si="2"/>
        <v>NC</v>
      </c>
      <c r="E8" s="35" t="str">
        <f t="shared" si="3"/>
        <v>NC</v>
      </c>
      <c r="F8" s="58">
        <f t="shared" si="4"/>
        <v>427.65</v>
      </c>
      <c r="G8" s="59">
        <f t="shared" si="5"/>
        <v>6</v>
      </c>
      <c r="H8" s="34">
        <f t="shared" si="6"/>
        <v>216.67</v>
      </c>
      <c r="I8" s="35">
        <f t="shared" si="7"/>
        <v>6</v>
      </c>
      <c r="J8" s="36">
        <v>130.6</v>
      </c>
      <c r="K8" s="36">
        <v>86.07</v>
      </c>
      <c r="L8" s="36">
        <v>210.98</v>
      </c>
      <c r="M8" s="36">
        <v>9999</v>
      </c>
    </row>
    <row r="9" spans="1:13" s="32" customFormat="1" ht="18">
      <c r="A9" s="33" t="s">
        <v>6</v>
      </c>
      <c r="B9" s="34">
        <f t="shared" si="0"/>
        <v>383.75</v>
      </c>
      <c r="C9" s="35">
        <f t="shared" si="1"/>
        <v>13</v>
      </c>
      <c r="D9" s="34" t="str">
        <f t="shared" si="2"/>
        <v>NC</v>
      </c>
      <c r="E9" s="35" t="str">
        <f t="shared" si="3"/>
        <v>NC</v>
      </c>
      <c r="F9" s="58">
        <f t="shared" si="4"/>
        <v>584.69</v>
      </c>
      <c r="G9" s="59">
        <f t="shared" si="5"/>
        <v>7</v>
      </c>
      <c r="H9" s="34">
        <f t="shared" si="6"/>
        <v>280.19</v>
      </c>
      <c r="I9" s="35">
        <f t="shared" si="7"/>
        <v>7</v>
      </c>
      <c r="J9" s="36">
        <v>200.94</v>
      </c>
      <c r="K9" s="36">
        <v>79.25</v>
      </c>
      <c r="L9" s="36">
        <v>304.5</v>
      </c>
      <c r="M9" s="36">
        <v>9999</v>
      </c>
    </row>
    <row r="10" spans="1:13" s="32" customFormat="1" ht="18">
      <c r="A10" s="33" t="s">
        <v>36</v>
      </c>
      <c r="B10" s="34">
        <f t="shared" si="0"/>
        <v>199.01</v>
      </c>
      <c r="C10" s="35">
        <f t="shared" si="1"/>
        <v>7</v>
      </c>
      <c r="D10" s="34" t="str">
        <f t="shared" si="2"/>
        <v>NC</v>
      </c>
      <c r="E10" s="35" t="str">
        <f t="shared" si="3"/>
        <v>NC</v>
      </c>
      <c r="F10" s="58" t="str">
        <f t="shared" si="4"/>
        <v>NC</v>
      </c>
      <c r="G10" s="59" t="str">
        <f t="shared" si="5"/>
        <v>NC</v>
      </c>
      <c r="H10" s="34" t="str">
        <f t="shared" si="6"/>
        <v>NC</v>
      </c>
      <c r="I10" s="35" t="str">
        <f t="shared" si="7"/>
        <v>NC</v>
      </c>
      <c r="J10" s="36">
        <v>9999</v>
      </c>
      <c r="K10" s="36">
        <v>70.21</v>
      </c>
      <c r="L10" s="36">
        <v>128.8</v>
      </c>
      <c r="M10" s="36">
        <v>9999</v>
      </c>
    </row>
    <row r="11" spans="1:13" s="32" customFormat="1" ht="18">
      <c r="A11" s="33" t="s">
        <v>46</v>
      </c>
      <c r="B11" s="34">
        <f t="shared" si="0"/>
        <v>226.14000000000001</v>
      </c>
      <c r="C11" s="35">
        <f t="shared" si="1"/>
        <v>9</v>
      </c>
      <c r="D11" s="34" t="str">
        <f t="shared" si="2"/>
        <v>NC</v>
      </c>
      <c r="E11" s="35" t="str">
        <f t="shared" si="3"/>
        <v>NC</v>
      </c>
      <c r="F11" s="58" t="str">
        <f t="shared" si="4"/>
        <v>NC</v>
      </c>
      <c r="G11" s="59" t="str">
        <f t="shared" si="5"/>
        <v>NC</v>
      </c>
      <c r="H11" s="34" t="str">
        <f t="shared" si="6"/>
        <v>NC</v>
      </c>
      <c r="I11" s="35" t="str">
        <f t="shared" si="7"/>
        <v>NC</v>
      </c>
      <c r="J11" s="36">
        <v>9999</v>
      </c>
      <c r="K11" s="36">
        <v>60.46</v>
      </c>
      <c r="L11" s="36">
        <v>165.68</v>
      </c>
      <c r="M11" s="37">
        <v>9999</v>
      </c>
    </row>
    <row r="12" spans="1:13" s="32" customFormat="1" ht="18">
      <c r="A12" s="33" t="s">
        <v>7</v>
      </c>
      <c r="B12" s="34">
        <f t="shared" si="0"/>
        <v>360.35</v>
      </c>
      <c r="C12" s="35">
        <f t="shared" si="1"/>
        <v>12</v>
      </c>
      <c r="D12" s="34">
        <f t="shared" si="2"/>
        <v>707.13</v>
      </c>
      <c r="E12" s="35">
        <f t="shared" si="3"/>
        <v>5</v>
      </c>
      <c r="F12" s="58" t="str">
        <f t="shared" si="4"/>
        <v>NC</v>
      </c>
      <c r="G12" s="59" t="str">
        <f t="shared" si="5"/>
        <v>NC</v>
      </c>
      <c r="H12" s="34" t="str">
        <f t="shared" si="6"/>
        <v>NC</v>
      </c>
      <c r="I12" s="35" t="str">
        <f t="shared" si="7"/>
        <v>NC</v>
      </c>
      <c r="J12" s="36">
        <v>9999</v>
      </c>
      <c r="K12" s="36">
        <v>131.73</v>
      </c>
      <c r="L12" s="36">
        <v>228.62</v>
      </c>
      <c r="M12" s="37">
        <v>346.78</v>
      </c>
    </row>
    <row r="13" spans="1:13" s="32" customFormat="1" ht="18">
      <c r="A13" s="33" t="s">
        <v>3</v>
      </c>
      <c r="B13" s="34">
        <f t="shared" si="0"/>
        <v>219.75</v>
      </c>
      <c r="C13" s="35">
        <f t="shared" si="1"/>
        <v>8</v>
      </c>
      <c r="D13" s="34">
        <f t="shared" si="2"/>
        <v>388.53</v>
      </c>
      <c r="E13" s="35">
        <f t="shared" si="3"/>
        <v>4</v>
      </c>
      <c r="F13" s="58" t="str">
        <f t="shared" si="4"/>
        <v>NC</v>
      </c>
      <c r="G13" s="59" t="str">
        <f t="shared" si="5"/>
        <v>NC</v>
      </c>
      <c r="H13" s="34" t="str">
        <f t="shared" si="6"/>
        <v>NC</v>
      </c>
      <c r="I13" s="35" t="str">
        <f t="shared" si="7"/>
        <v>NC</v>
      </c>
      <c r="J13" s="36">
        <v>9999</v>
      </c>
      <c r="K13" s="36">
        <v>68.08</v>
      </c>
      <c r="L13" s="36">
        <v>151.67</v>
      </c>
      <c r="M13" s="37">
        <v>168.78</v>
      </c>
    </row>
    <row r="14" spans="1:13" s="32" customFormat="1" ht="18">
      <c r="A14" s="33" t="s">
        <v>1</v>
      </c>
      <c r="B14" s="34">
        <f t="shared" si="0"/>
        <v>312.92</v>
      </c>
      <c r="C14" s="35">
        <f t="shared" si="1"/>
        <v>11</v>
      </c>
      <c r="D14" s="34" t="str">
        <f t="shared" si="2"/>
        <v>NC</v>
      </c>
      <c r="E14" s="35" t="str">
        <f t="shared" si="3"/>
        <v>NC</v>
      </c>
      <c r="F14" s="58" t="str">
        <f t="shared" si="4"/>
        <v>NC</v>
      </c>
      <c r="G14" s="59" t="str">
        <f t="shared" si="5"/>
        <v>NC</v>
      </c>
      <c r="H14" s="34" t="str">
        <f t="shared" si="6"/>
        <v>NC</v>
      </c>
      <c r="I14" s="35" t="str">
        <f t="shared" si="7"/>
        <v>NC</v>
      </c>
      <c r="J14" s="36">
        <v>9999</v>
      </c>
      <c r="K14" s="36">
        <v>81.11</v>
      </c>
      <c r="L14" s="36">
        <v>231.81</v>
      </c>
      <c r="M14" s="36">
        <v>9999</v>
      </c>
    </row>
    <row r="15" spans="1:13" s="32" customFormat="1" ht="18.75" thickBot="1">
      <c r="A15" s="38" t="s">
        <v>5</v>
      </c>
      <c r="B15" s="39">
        <f t="shared" si="0"/>
        <v>132.26</v>
      </c>
      <c r="C15" s="40">
        <f t="shared" si="1"/>
        <v>5</v>
      </c>
      <c r="D15" s="39">
        <f t="shared" si="2"/>
        <v>358.57</v>
      </c>
      <c r="E15" s="40">
        <f t="shared" si="3"/>
        <v>3</v>
      </c>
      <c r="F15" s="60" t="str">
        <f t="shared" si="4"/>
        <v>NC</v>
      </c>
      <c r="G15" s="61" t="str">
        <f t="shared" si="5"/>
        <v>NC</v>
      </c>
      <c r="H15" s="39" t="str">
        <f t="shared" si="6"/>
        <v>NC</v>
      </c>
      <c r="I15" s="40" t="str">
        <f t="shared" si="7"/>
        <v>NC</v>
      </c>
      <c r="J15" s="41">
        <v>9999</v>
      </c>
      <c r="K15" s="41">
        <v>27.3</v>
      </c>
      <c r="L15" s="41">
        <v>104.96</v>
      </c>
      <c r="M15" s="42">
        <v>226.31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5" zoomScaleNormal="85" workbookViewId="0" topLeftCell="A1">
      <selection activeCell="G5" sqref="G5"/>
    </sheetView>
  </sheetViews>
  <sheetFormatPr defaultColWidth="11.421875" defaultRowHeight="12.75"/>
  <cols>
    <col min="1" max="1" width="14.140625" style="0" customWidth="1"/>
    <col min="2" max="2" width="13.8515625" style="0" bestFit="1" customWidth="1"/>
    <col min="3" max="3" width="8.28125" style="14" bestFit="1" customWidth="1"/>
    <col min="4" max="4" width="16.140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4" bestFit="1" customWidth="1"/>
    <col min="10" max="10" width="16.140625" style="0" bestFit="1" customWidth="1"/>
    <col min="11" max="11" width="13.8515625" style="0" bestFit="1" customWidth="1"/>
    <col min="12" max="12" width="16.28125" style="0" bestFit="1" customWidth="1"/>
    <col min="13" max="13" width="16.140625" style="0" bestFit="1" customWidth="1"/>
  </cols>
  <sheetData>
    <row r="1" spans="1:13" ht="28.5" thickBot="1">
      <c r="A1" s="16" t="s">
        <v>44</v>
      </c>
      <c r="B1" s="22"/>
      <c r="C1" s="24"/>
      <c r="D1" s="24"/>
      <c r="E1" s="24"/>
      <c r="F1" s="24"/>
      <c r="G1" s="24"/>
      <c r="H1" s="24"/>
      <c r="I1" s="24"/>
      <c r="J1" s="22"/>
      <c r="K1" s="24"/>
      <c r="L1" s="24"/>
      <c r="M1" s="25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10</v>
      </c>
      <c r="B3" s="34">
        <f aca="true" t="shared" si="0" ref="B3:B9">IF(SUM(K3:L3)&gt;9999,"NC",SUM(K3:L3))</f>
        <v>168.69</v>
      </c>
      <c r="C3" s="35">
        <f aca="true" t="shared" si="1" ref="C3:C9">IF(B3="NC","NC",RANK(B3,$B$3:$B$9,1))</f>
        <v>2</v>
      </c>
      <c r="D3" s="34">
        <f aca="true" t="shared" si="2" ref="D3:D9">IF(SUM(K3:M3)&gt;9999,"NC",SUM(K3:M3))</f>
        <v>296.85</v>
      </c>
      <c r="E3" s="35">
        <f aca="true" t="shared" si="3" ref="E3:E9">IF(D3="NC","NC",RANK(D3,$D$3:$D$9,1))</f>
        <v>2</v>
      </c>
      <c r="F3" s="58">
        <f aca="true" t="shared" si="4" ref="F3:F9">IF(SUM(J3:L3)&gt;9999,"NC",SUM(J3:L3))</f>
        <v>272.3</v>
      </c>
      <c r="G3" s="59">
        <f aca="true" t="shared" si="5" ref="G3:G9">IF(F3="NC","NC",RANK(F3,$F$3:$F$9,1))</f>
        <v>1</v>
      </c>
      <c r="H3" s="34">
        <f aca="true" t="shared" si="6" ref="H3:H9">IF(SUM(J3:K3)&gt;9999,"NC",SUM(J3:K3))</f>
        <v>180.69</v>
      </c>
      <c r="I3" s="35">
        <f aca="true" t="shared" si="7" ref="I3:I9">IF(H3="NC","NC",RANK(H3,$H$3:$H$9,1))</f>
        <v>1</v>
      </c>
      <c r="J3" s="36">
        <v>103.61</v>
      </c>
      <c r="K3" s="36">
        <v>77.08</v>
      </c>
      <c r="L3" s="36">
        <v>91.61</v>
      </c>
      <c r="M3" s="36">
        <v>128.16</v>
      </c>
    </row>
    <row r="4" spans="1:13" s="32" customFormat="1" ht="18">
      <c r="A4" s="33" t="s">
        <v>37</v>
      </c>
      <c r="B4" s="34" t="str">
        <f t="shared" si="0"/>
        <v>NC</v>
      </c>
      <c r="C4" s="35" t="str">
        <f t="shared" si="1"/>
        <v>NC</v>
      </c>
      <c r="D4" s="34" t="str">
        <f t="shared" si="2"/>
        <v>NC</v>
      </c>
      <c r="E4" s="35" t="str">
        <f t="shared" si="3"/>
        <v>NC</v>
      </c>
      <c r="F4" s="58" t="str">
        <f t="shared" si="4"/>
        <v>NC</v>
      </c>
      <c r="G4" s="59" t="str">
        <f t="shared" si="5"/>
        <v>NC</v>
      </c>
      <c r="H4" s="34">
        <f t="shared" si="6"/>
        <v>202.38</v>
      </c>
      <c r="I4" s="35">
        <f t="shared" si="7"/>
        <v>2</v>
      </c>
      <c r="J4" s="36">
        <v>73.91</v>
      </c>
      <c r="K4" s="36">
        <v>128.47</v>
      </c>
      <c r="L4" s="36">
        <v>9999</v>
      </c>
      <c r="M4" s="36">
        <v>9999</v>
      </c>
    </row>
    <row r="5" spans="1:13" s="32" customFormat="1" ht="18">
      <c r="A5" s="33" t="s">
        <v>8</v>
      </c>
      <c r="B5" s="34" t="str">
        <f t="shared" si="0"/>
        <v>NC</v>
      </c>
      <c r="C5" s="35" t="str">
        <f t="shared" si="1"/>
        <v>NC</v>
      </c>
      <c r="D5" s="34" t="str">
        <f t="shared" si="2"/>
        <v>NC</v>
      </c>
      <c r="E5" s="35" t="str">
        <f t="shared" si="3"/>
        <v>NC</v>
      </c>
      <c r="F5" s="58" t="str">
        <f t="shared" si="4"/>
        <v>NC</v>
      </c>
      <c r="G5" s="59" t="str">
        <f t="shared" si="5"/>
        <v>NC</v>
      </c>
      <c r="H5" s="34">
        <f t="shared" si="6"/>
        <v>326.29</v>
      </c>
      <c r="I5" s="35">
        <f t="shared" si="7"/>
        <v>3</v>
      </c>
      <c r="J5" s="36">
        <v>83.2</v>
      </c>
      <c r="K5" s="36">
        <v>243.09</v>
      </c>
      <c r="L5" s="36">
        <v>9999</v>
      </c>
      <c r="M5" s="37">
        <v>9999</v>
      </c>
    </row>
    <row r="6" spans="1:13" s="32" customFormat="1" ht="18">
      <c r="A6" s="33" t="s">
        <v>7</v>
      </c>
      <c r="B6" s="34">
        <f t="shared" si="0"/>
        <v>544.76</v>
      </c>
      <c r="C6" s="35">
        <f t="shared" si="1"/>
        <v>5</v>
      </c>
      <c r="D6" s="34" t="str">
        <f t="shared" si="2"/>
        <v>NC</v>
      </c>
      <c r="E6" s="35" t="str">
        <f t="shared" si="3"/>
        <v>NC</v>
      </c>
      <c r="F6" s="58" t="str">
        <f t="shared" si="4"/>
        <v>NC</v>
      </c>
      <c r="G6" s="59" t="str">
        <f t="shared" si="5"/>
        <v>NC</v>
      </c>
      <c r="H6" s="34" t="str">
        <f t="shared" si="6"/>
        <v>NC</v>
      </c>
      <c r="I6" s="35" t="str">
        <f t="shared" si="7"/>
        <v>NC</v>
      </c>
      <c r="J6" s="36">
        <v>9999</v>
      </c>
      <c r="K6" s="36">
        <v>184.75</v>
      </c>
      <c r="L6" s="36">
        <v>360.01</v>
      </c>
      <c r="M6" s="37">
        <v>9999</v>
      </c>
    </row>
    <row r="7" spans="1:13" s="32" customFormat="1" ht="18">
      <c r="A7" s="33" t="s">
        <v>47</v>
      </c>
      <c r="B7" s="34">
        <f t="shared" si="0"/>
        <v>485.49</v>
      </c>
      <c r="C7" s="35">
        <f t="shared" si="1"/>
        <v>4</v>
      </c>
      <c r="D7" s="34" t="str">
        <f t="shared" si="2"/>
        <v>NC</v>
      </c>
      <c r="E7" s="35" t="str">
        <f t="shared" si="3"/>
        <v>NC</v>
      </c>
      <c r="F7" s="58" t="str">
        <f t="shared" si="4"/>
        <v>NC</v>
      </c>
      <c r="G7" s="59" t="str">
        <f t="shared" si="5"/>
        <v>NC</v>
      </c>
      <c r="H7" s="34" t="str">
        <f t="shared" si="6"/>
        <v>NC</v>
      </c>
      <c r="I7" s="35" t="str">
        <f t="shared" si="7"/>
        <v>NC</v>
      </c>
      <c r="J7" s="36">
        <v>9999</v>
      </c>
      <c r="K7" s="36">
        <v>215.79</v>
      </c>
      <c r="L7" s="36">
        <v>269.7</v>
      </c>
      <c r="M7" s="37">
        <v>9999</v>
      </c>
    </row>
    <row r="8" spans="1:13" s="32" customFormat="1" ht="18">
      <c r="A8" s="33" t="s">
        <v>3</v>
      </c>
      <c r="B8" s="34">
        <f t="shared" si="0"/>
        <v>250.57999999999998</v>
      </c>
      <c r="C8" s="35">
        <f t="shared" si="1"/>
        <v>3</v>
      </c>
      <c r="D8" s="34">
        <f t="shared" si="2"/>
        <v>418.12</v>
      </c>
      <c r="E8" s="35">
        <f t="shared" si="3"/>
        <v>3</v>
      </c>
      <c r="F8" s="58" t="str">
        <f t="shared" si="4"/>
        <v>NC</v>
      </c>
      <c r="G8" s="59" t="str">
        <f t="shared" si="5"/>
        <v>NC</v>
      </c>
      <c r="H8" s="34" t="str">
        <f t="shared" si="6"/>
        <v>NC</v>
      </c>
      <c r="I8" s="35" t="str">
        <f t="shared" si="7"/>
        <v>NC</v>
      </c>
      <c r="J8" s="36">
        <v>9999</v>
      </c>
      <c r="K8" s="36">
        <v>113.17</v>
      </c>
      <c r="L8" s="36">
        <v>137.41</v>
      </c>
      <c r="M8" s="37">
        <v>167.54</v>
      </c>
    </row>
    <row r="9" spans="1:13" s="32" customFormat="1" ht="18.75" thickBot="1">
      <c r="A9" s="38" t="s">
        <v>4</v>
      </c>
      <c r="B9" s="39">
        <f t="shared" si="0"/>
        <v>163.32999999999998</v>
      </c>
      <c r="C9" s="40">
        <f t="shared" si="1"/>
        <v>1</v>
      </c>
      <c r="D9" s="39">
        <f t="shared" si="2"/>
        <v>261.9</v>
      </c>
      <c r="E9" s="40">
        <f t="shared" si="3"/>
        <v>1</v>
      </c>
      <c r="F9" s="60" t="str">
        <f t="shared" si="4"/>
        <v>NC</v>
      </c>
      <c r="G9" s="61" t="str">
        <f t="shared" si="5"/>
        <v>NC</v>
      </c>
      <c r="H9" s="39" t="str">
        <f t="shared" si="6"/>
        <v>NC</v>
      </c>
      <c r="I9" s="40" t="str">
        <f t="shared" si="7"/>
        <v>NC</v>
      </c>
      <c r="J9" s="41">
        <v>9999</v>
      </c>
      <c r="K9" s="41">
        <v>74.25</v>
      </c>
      <c r="L9" s="41">
        <v>89.08</v>
      </c>
      <c r="M9" s="42">
        <v>98.57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85" zoomScaleNormal="85" workbookViewId="0" topLeftCell="A1">
      <selection activeCell="D23" sqref="D23"/>
    </sheetView>
  </sheetViews>
  <sheetFormatPr defaultColWidth="11.421875" defaultRowHeight="12.75"/>
  <cols>
    <col min="1" max="1" width="14.421875" style="0" customWidth="1"/>
    <col min="2" max="2" width="13.8515625" style="0" bestFit="1" customWidth="1"/>
    <col min="3" max="3" width="8.28125" style="14" bestFit="1" customWidth="1"/>
    <col min="4" max="4" width="13.8515625" style="0" bestFit="1" customWidth="1"/>
    <col min="5" max="5" width="8.28125" style="14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4" bestFit="1" customWidth="1"/>
    <col min="10" max="10" width="16.140625" style="0" bestFit="1" customWidth="1"/>
    <col min="11" max="12" width="13.8515625" style="0" bestFit="1" customWidth="1"/>
    <col min="13" max="13" width="16.140625" style="0" bestFit="1" customWidth="1"/>
  </cols>
  <sheetData>
    <row r="1" spans="1:13" ht="28.5" thickBot="1">
      <c r="A1" s="16" t="s">
        <v>45</v>
      </c>
      <c r="B1" s="22"/>
      <c r="C1" s="17"/>
      <c r="D1" s="17"/>
      <c r="E1" s="17"/>
      <c r="F1" s="17"/>
      <c r="G1" s="17"/>
      <c r="H1" s="17"/>
      <c r="I1" s="18"/>
      <c r="J1" s="22"/>
      <c r="K1" s="17"/>
      <c r="L1" s="17"/>
      <c r="M1" s="18"/>
    </row>
    <row r="2" spans="1:13" s="32" customFormat="1" ht="19.5" thickBot="1">
      <c r="A2" s="27" t="s">
        <v>15</v>
      </c>
      <c r="B2" s="28" t="s">
        <v>19</v>
      </c>
      <c r="C2" s="29" t="s">
        <v>14</v>
      </c>
      <c r="D2" s="28" t="s">
        <v>17</v>
      </c>
      <c r="E2" s="29" t="s">
        <v>14</v>
      </c>
      <c r="F2" s="56" t="s">
        <v>18</v>
      </c>
      <c r="G2" s="57" t="s">
        <v>14</v>
      </c>
      <c r="H2" s="28" t="s">
        <v>20</v>
      </c>
      <c r="I2" s="29" t="s">
        <v>14</v>
      </c>
      <c r="J2" s="30" t="s">
        <v>11</v>
      </c>
      <c r="K2" s="30" t="s">
        <v>16</v>
      </c>
      <c r="L2" s="30" t="s">
        <v>12</v>
      </c>
      <c r="M2" s="31" t="s">
        <v>13</v>
      </c>
    </row>
    <row r="3" spans="1:13" s="32" customFormat="1" ht="18">
      <c r="A3" s="33" t="s">
        <v>8</v>
      </c>
      <c r="B3" s="34">
        <f aca="true" t="shared" si="0" ref="B3:B10">IF(SUM(K3:L3)&gt;9999,"NC",SUM(K3:L3))</f>
        <v>0</v>
      </c>
      <c r="C3" s="35">
        <f aca="true" t="shared" si="1" ref="C3:C10">IF(B3="NC","NC",RANK(B3,$B$3:$B$10,1))</f>
        <v>1</v>
      </c>
      <c r="D3" s="34">
        <f aca="true" t="shared" si="2" ref="D3:D10">IF(SUM(K3:M3)&gt;9999,"NC",SUM(K3:M3))</f>
        <v>0</v>
      </c>
      <c r="E3" s="35">
        <f aca="true" t="shared" si="3" ref="E3:E10">IF(D3="NC","NC",RANK(D3,$D$3:$D$10,1))</f>
        <v>1</v>
      </c>
      <c r="F3" s="58">
        <f aca="true" t="shared" si="4" ref="F3:F10">IF(SUM(J3:L3)&gt;9999,"NC",SUM(J3:L3))</f>
        <v>0</v>
      </c>
      <c r="G3" s="59">
        <f aca="true" t="shared" si="5" ref="G3:G10">IF(F3="NC","NC",RANK(F3,$F$3:$F$10,1))</f>
        <v>1</v>
      </c>
      <c r="H3" s="34">
        <f aca="true" t="shared" si="6" ref="H3:H9">IF(SUM(J3:K3)&gt;9999,"NC",SUM(J3:K3))</f>
        <v>0</v>
      </c>
      <c r="I3" s="35">
        <f aca="true" t="shared" si="7" ref="I3:I10">IF(H3="NC","NC",RANK(H3,$H$3:$H$10,1))</f>
        <v>1</v>
      </c>
      <c r="J3" s="36"/>
      <c r="K3" s="36"/>
      <c r="L3" s="36"/>
      <c r="M3" s="37"/>
    </row>
    <row r="4" spans="1:13" s="32" customFormat="1" ht="18">
      <c r="A4" s="33" t="s">
        <v>10</v>
      </c>
      <c r="B4" s="34">
        <f t="shared" si="0"/>
        <v>0</v>
      </c>
      <c r="C4" s="35">
        <f t="shared" si="1"/>
        <v>1</v>
      </c>
      <c r="D4" s="34">
        <f t="shared" si="2"/>
        <v>0</v>
      </c>
      <c r="E4" s="35">
        <f t="shared" si="3"/>
        <v>1</v>
      </c>
      <c r="F4" s="58">
        <f t="shared" si="4"/>
        <v>0</v>
      </c>
      <c r="G4" s="59">
        <f t="shared" si="5"/>
        <v>1</v>
      </c>
      <c r="H4" s="34">
        <f t="shared" si="6"/>
        <v>0</v>
      </c>
      <c r="I4" s="35">
        <f t="shared" si="7"/>
        <v>1</v>
      </c>
      <c r="J4" s="36"/>
      <c r="K4" s="36"/>
      <c r="L4" s="36"/>
      <c r="M4" s="37"/>
    </row>
    <row r="5" spans="1:13" s="32" customFormat="1" ht="18">
      <c r="A5" s="33" t="s">
        <v>37</v>
      </c>
      <c r="B5" s="34">
        <f t="shared" si="0"/>
        <v>0</v>
      </c>
      <c r="C5" s="35">
        <f t="shared" si="1"/>
        <v>1</v>
      </c>
      <c r="D5" s="34">
        <f t="shared" si="2"/>
        <v>0</v>
      </c>
      <c r="E5" s="35">
        <f t="shared" si="3"/>
        <v>1</v>
      </c>
      <c r="F5" s="58">
        <f t="shared" si="4"/>
        <v>0</v>
      </c>
      <c r="G5" s="59">
        <f t="shared" si="5"/>
        <v>1</v>
      </c>
      <c r="H5" s="34">
        <f t="shared" si="6"/>
        <v>0</v>
      </c>
      <c r="I5" s="35">
        <f t="shared" si="7"/>
        <v>1</v>
      </c>
      <c r="J5" s="36"/>
      <c r="K5" s="36"/>
      <c r="L5" s="36"/>
      <c r="M5" s="37"/>
    </row>
    <row r="6" spans="1:13" s="32" customFormat="1" ht="18">
      <c r="A6" s="33" t="s">
        <v>2</v>
      </c>
      <c r="B6" s="34">
        <f t="shared" si="0"/>
        <v>0</v>
      </c>
      <c r="C6" s="35">
        <f t="shared" si="1"/>
        <v>1</v>
      </c>
      <c r="D6" s="34">
        <f t="shared" si="2"/>
        <v>0</v>
      </c>
      <c r="E6" s="35">
        <f t="shared" si="3"/>
        <v>1</v>
      </c>
      <c r="F6" s="58">
        <f t="shared" si="4"/>
        <v>0</v>
      </c>
      <c r="G6" s="59">
        <f t="shared" si="5"/>
        <v>1</v>
      </c>
      <c r="H6" s="34">
        <f t="shared" si="6"/>
        <v>0</v>
      </c>
      <c r="I6" s="35">
        <f t="shared" si="7"/>
        <v>1</v>
      </c>
      <c r="J6" s="36"/>
      <c r="K6" s="36"/>
      <c r="L6" s="36"/>
      <c r="M6" s="37"/>
    </row>
    <row r="7" spans="1:13" s="32" customFormat="1" ht="18">
      <c r="A7" s="33" t="s">
        <v>0</v>
      </c>
      <c r="B7" s="34">
        <f t="shared" si="0"/>
        <v>0</v>
      </c>
      <c r="C7" s="35">
        <f t="shared" si="1"/>
        <v>1</v>
      </c>
      <c r="D7" s="34">
        <f t="shared" si="2"/>
        <v>0</v>
      </c>
      <c r="E7" s="35">
        <f t="shared" si="3"/>
        <v>1</v>
      </c>
      <c r="F7" s="58">
        <f t="shared" si="4"/>
        <v>0</v>
      </c>
      <c r="G7" s="59">
        <f t="shared" si="5"/>
        <v>1</v>
      </c>
      <c r="H7" s="34">
        <f t="shared" si="6"/>
        <v>0</v>
      </c>
      <c r="I7" s="35">
        <f t="shared" si="7"/>
        <v>1</v>
      </c>
      <c r="J7" s="36"/>
      <c r="K7" s="36"/>
      <c r="L7" s="36"/>
      <c r="M7" s="37"/>
    </row>
    <row r="8" spans="1:13" s="32" customFormat="1" ht="18">
      <c r="A8" s="33" t="s">
        <v>7</v>
      </c>
      <c r="B8" s="34">
        <f t="shared" si="0"/>
        <v>0</v>
      </c>
      <c r="C8" s="35">
        <f t="shared" si="1"/>
        <v>1</v>
      </c>
      <c r="D8" s="34">
        <f t="shared" si="2"/>
        <v>0</v>
      </c>
      <c r="E8" s="35">
        <f t="shared" si="3"/>
        <v>1</v>
      </c>
      <c r="F8" s="58">
        <f t="shared" si="4"/>
        <v>0</v>
      </c>
      <c r="G8" s="59">
        <f t="shared" si="5"/>
        <v>1</v>
      </c>
      <c r="H8" s="34">
        <f t="shared" si="6"/>
        <v>0</v>
      </c>
      <c r="I8" s="35">
        <f t="shared" si="7"/>
        <v>1</v>
      </c>
      <c r="J8" s="36"/>
      <c r="K8" s="36"/>
      <c r="L8" s="36"/>
      <c r="M8" s="37"/>
    </row>
    <row r="9" spans="1:13" s="32" customFormat="1" ht="18">
      <c r="A9" s="33" t="s">
        <v>3</v>
      </c>
      <c r="B9" s="34">
        <f t="shared" si="0"/>
        <v>0</v>
      </c>
      <c r="C9" s="35">
        <f t="shared" si="1"/>
        <v>1</v>
      </c>
      <c r="D9" s="34">
        <f t="shared" si="2"/>
        <v>0</v>
      </c>
      <c r="E9" s="35">
        <f t="shared" si="3"/>
        <v>1</v>
      </c>
      <c r="F9" s="58">
        <f t="shared" si="4"/>
        <v>0</v>
      </c>
      <c r="G9" s="59">
        <f t="shared" si="5"/>
        <v>1</v>
      </c>
      <c r="H9" s="34">
        <f t="shared" si="6"/>
        <v>0</v>
      </c>
      <c r="I9" s="35">
        <f t="shared" si="7"/>
        <v>1</v>
      </c>
      <c r="J9" s="36"/>
      <c r="K9" s="36"/>
      <c r="L9" s="36"/>
      <c r="M9" s="37"/>
    </row>
    <row r="10" spans="1:13" s="32" customFormat="1" ht="18.75" thickBot="1">
      <c r="A10" s="38" t="s">
        <v>35</v>
      </c>
      <c r="B10" s="39">
        <f t="shared" si="0"/>
        <v>0</v>
      </c>
      <c r="C10" s="40">
        <f t="shared" si="1"/>
        <v>1</v>
      </c>
      <c r="D10" s="39">
        <f t="shared" si="2"/>
        <v>0</v>
      </c>
      <c r="E10" s="40">
        <f t="shared" si="3"/>
        <v>1</v>
      </c>
      <c r="F10" s="60">
        <f t="shared" si="4"/>
        <v>0</v>
      </c>
      <c r="G10" s="61">
        <f t="shared" si="5"/>
        <v>1</v>
      </c>
      <c r="H10" s="39">
        <f>IF(SUM(J10:K10)&gt;=9999,"NC",SUM(J10:K10))</f>
        <v>0</v>
      </c>
      <c r="I10" s="40">
        <f t="shared" si="7"/>
        <v>1</v>
      </c>
      <c r="J10" s="41"/>
      <c r="K10" s="41"/>
      <c r="L10" s="41"/>
      <c r="M10" s="4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&amp;C&amp;A</oddHeader>
    <oddFooter>&amp;L&amp;F  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4" sqref="A4"/>
    </sheetView>
  </sheetViews>
  <sheetFormatPr defaultColWidth="11.421875" defaultRowHeight="12.75"/>
  <cols>
    <col min="1" max="1" width="39.00390625" style="32" bestFit="1" customWidth="1"/>
    <col min="2" max="2" width="15.57421875" style="53" hidden="1" customWidth="1"/>
    <col min="3" max="3" width="15.57421875" style="32" hidden="1" customWidth="1"/>
    <col min="4" max="4" width="9.7109375" style="53" bestFit="1" customWidth="1"/>
    <col min="5" max="5" width="7.57421875" style="32" bestFit="1" customWidth="1"/>
    <col min="6" max="10" width="6.00390625" style="54" bestFit="1" customWidth="1"/>
    <col min="11" max="16384" width="23.421875" style="32" customWidth="1"/>
  </cols>
  <sheetData>
    <row r="1" spans="1:10" ht="18">
      <c r="A1" s="43" t="s">
        <v>15</v>
      </c>
      <c r="B1" s="44" t="s">
        <v>31</v>
      </c>
      <c r="C1" s="44" t="s">
        <v>26</v>
      </c>
      <c r="D1" s="44" t="s">
        <v>32</v>
      </c>
      <c r="E1" s="44" t="s">
        <v>28</v>
      </c>
      <c r="F1" s="45" t="s">
        <v>21</v>
      </c>
      <c r="G1" s="45" t="s">
        <v>22</v>
      </c>
      <c r="H1" s="45" t="s">
        <v>23</v>
      </c>
      <c r="I1" s="45" t="s">
        <v>24</v>
      </c>
      <c r="J1" s="45" t="s">
        <v>25</v>
      </c>
    </row>
    <row r="2" spans="1:10" ht="18">
      <c r="A2" s="46" t="s">
        <v>10</v>
      </c>
      <c r="B2" s="47" t="e">
        <f>RANK(C2,$C$2:$C$18,0)</f>
        <v>#NUM!</v>
      </c>
      <c r="C2" s="48">
        <f>LARGE(F2:J2,1)+LARGE(F2:J2,2)+LARGE(F2:J2,3)</f>
        <v>682</v>
      </c>
      <c r="D2" s="47">
        <f>RANK(E2,$E$2:$E$18,0)</f>
        <v>1</v>
      </c>
      <c r="E2" s="49">
        <f>SUM(F2:J2)</f>
        <v>959</v>
      </c>
      <c r="F2" s="49">
        <v>302</v>
      </c>
      <c r="G2" s="49">
        <v>200</v>
      </c>
      <c r="H2" s="49">
        <v>180</v>
      </c>
      <c r="I2" s="49">
        <v>173</v>
      </c>
      <c r="J2" s="49">
        <v>104</v>
      </c>
    </row>
    <row r="3" spans="1:10" ht="18">
      <c r="A3" s="46" t="s">
        <v>4</v>
      </c>
      <c r="B3" s="47" t="e">
        <f>RANK(C3,$C$2:$C$18,0)</f>
        <v>#NUM!</v>
      </c>
      <c r="C3" s="48">
        <f>LARGE(F3:J3,1)+LARGE(F3:J3,2)+LARGE(F3:J3,3)</f>
        <v>774</v>
      </c>
      <c r="D3" s="47">
        <f>RANK(E3,$E$2:$E$18,0)</f>
        <v>2</v>
      </c>
      <c r="E3" s="49">
        <f>SUM(F3:J3)</f>
        <v>826</v>
      </c>
      <c r="F3" s="49">
        <v>465</v>
      </c>
      <c r="G3" s="49"/>
      <c r="H3" s="49">
        <v>200</v>
      </c>
      <c r="I3" s="49">
        <v>109</v>
      </c>
      <c r="J3" s="49">
        <v>52</v>
      </c>
    </row>
    <row r="4" spans="1:10" ht="18">
      <c r="A4" s="46" t="s">
        <v>35</v>
      </c>
      <c r="B4" s="47" t="e">
        <f>RANK(C4,$C$2:$C$18,0)</f>
        <v>#NUM!</v>
      </c>
      <c r="C4" s="48">
        <f>LARGE(F4:J4,1)+LARGE(F4:J4,2)+LARGE(F4:J4,3)</f>
        <v>649</v>
      </c>
      <c r="D4" s="47">
        <f>RANK(E4,$E$2:$E$18,0)</f>
        <v>3</v>
      </c>
      <c r="E4" s="49">
        <f>SUM(F4:J4)</f>
        <v>749</v>
      </c>
      <c r="F4" s="49">
        <v>100</v>
      </c>
      <c r="G4" s="49"/>
      <c r="H4" s="49">
        <v>279</v>
      </c>
      <c r="I4" s="49">
        <v>220</v>
      </c>
      <c r="J4" s="49">
        <v>150</v>
      </c>
    </row>
    <row r="5" spans="1:10" ht="18">
      <c r="A5" s="46" t="s">
        <v>2</v>
      </c>
      <c r="B5" s="47" t="e">
        <f>RANK(C5,$C$2:$C$18,0)</f>
        <v>#NUM!</v>
      </c>
      <c r="C5" s="48">
        <f>LARGE(F5:J5,1)+LARGE(F5:J5,2)+LARGE(F5:J5,3)</f>
        <v>528</v>
      </c>
      <c r="D5" s="47">
        <f>RANK(E5,$E$2:$E$18,0)</f>
        <v>4</v>
      </c>
      <c r="E5" s="49">
        <f>SUM(F5:J5)</f>
        <v>589</v>
      </c>
      <c r="F5" s="49">
        <v>271</v>
      </c>
      <c r="G5" s="49">
        <v>145</v>
      </c>
      <c r="H5" s="49">
        <v>112</v>
      </c>
      <c r="I5" s="49">
        <v>61</v>
      </c>
      <c r="J5" s="49"/>
    </row>
    <row r="6" spans="1:10" ht="18">
      <c r="A6" s="46" t="s">
        <v>0</v>
      </c>
      <c r="B6" s="47" t="e">
        <f>RANK(C6,$C$2:$C$18,0)</f>
        <v>#NUM!</v>
      </c>
      <c r="C6" s="48">
        <f>LARGE(F6:J6,1)+LARGE(F6:J6,2)+LARGE(F6:J6,3)</f>
        <v>432</v>
      </c>
      <c r="D6" s="47">
        <f>RANK(E6,$E$2:$E$18,0)</f>
        <v>5</v>
      </c>
      <c r="E6" s="49">
        <f>SUM(F6:J6)</f>
        <v>497</v>
      </c>
      <c r="F6" s="49">
        <v>140</v>
      </c>
      <c r="G6" s="49"/>
      <c r="H6" s="49">
        <v>150</v>
      </c>
      <c r="I6" s="49">
        <v>142</v>
      </c>
      <c r="J6" s="49">
        <v>65</v>
      </c>
    </row>
    <row r="7" spans="1:10" ht="18">
      <c r="A7" s="46" t="s">
        <v>37</v>
      </c>
      <c r="B7" s="47"/>
      <c r="C7" s="48"/>
      <c r="D7" s="47">
        <f>RANK(E7,$E$2:$E$18,0)</f>
        <v>6</v>
      </c>
      <c r="E7" s="49">
        <f>SUM(F7:J7)</f>
        <v>479</v>
      </c>
      <c r="F7" s="49">
        <v>299</v>
      </c>
      <c r="G7" s="49"/>
      <c r="H7" s="49">
        <v>104</v>
      </c>
      <c r="I7" s="49">
        <v>45</v>
      </c>
      <c r="J7" s="49">
        <v>31</v>
      </c>
    </row>
    <row r="8" spans="1:10" ht="18">
      <c r="A8" s="46" t="s">
        <v>8</v>
      </c>
      <c r="B8" s="47" t="e">
        <f>RANK(C8,$C$2:$C$18,0)</f>
        <v>#NUM!</v>
      </c>
      <c r="C8" s="48">
        <f>LARGE(F8:J8,1)+LARGE(F8:J8,2)+LARGE(F8:J8,3)</f>
        <v>336</v>
      </c>
      <c r="D8" s="47">
        <f>RANK(E8,$E$2:$E$18,0)</f>
        <v>7</v>
      </c>
      <c r="E8" s="49">
        <f>SUM(F8:J8)</f>
        <v>427</v>
      </c>
      <c r="F8" s="49">
        <v>155</v>
      </c>
      <c r="G8" s="49">
        <v>104</v>
      </c>
      <c r="H8" s="49">
        <v>77</v>
      </c>
      <c r="I8" s="49">
        <v>75</v>
      </c>
      <c r="J8" s="49">
        <v>16</v>
      </c>
    </row>
    <row r="9" spans="1:10" ht="18">
      <c r="A9" s="46" t="s">
        <v>1</v>
      </c>
      <c r="B9" s="47"/>
      <c r="C9" s="48"/>
      <c r="D9" s="47">
        <f>RANK(E9,$E$2:$E$18,0)</f>
        <v>8</v>
      </c>
      <c r="E9" s="49">
        <f>SUM(F9:J9)</f>
        <v>337</v>
      </c>
      <c r="F9" s="49">
        <v>180</v>
      </c>
      <c r="G9" s="49">
        <v>53</v>
      </c>
      <c r="H9" s="49">
        <v>62</v>
      </c>
      <c r="I9" s="49">
        <v>25</v>
      </c>
      <c r="J9" s="49">
        <v>17</v>
      </c>
    </row>
    <row r="10" spans="1:10" ht="18">
      <c r="A10" s="46" t="s">
        <v>5</v>
      </c>
      <c r="B10" s="47" t="e">
        <f>RANK(C10,$C$2:$C$18,0)</f>
        <v>#NUM!</v>
      </c>
      <c r="C10" s="48">
        <f>LARGE(F10:J10,1)+LARGE(F10:J10,2)+LARGE(F10:J10,3)</f>
        <v>290</v>
      </c>
      <c r="D10" s="47">
        <f>RANK(E10,$E$2:$E$18,0)</f>
        <v>9</v>
      </c>
      <c r="E10" s="49">
        <f>SUM(F10:J10)</f>
        <v>290</v>
      </c>
      <c r="F10" s="49"/>
      <c r="G10" s="49"/>
      <c r="H10" s="49">
        <v>258</v>
      </c>
      <c r="I10" s="49">
        <v>17</v>
      </c>
      <c r="J10" s="49">
        <v>15</v>
      </c>
    </row>
    <row r="11" spans="1:10" ht="18">
      <c r="A11" s="46" t="s">
        <v>29</v>
      </c>
      <c r="B11" s="47"/>
      <c r="C11" s="48"/>
      <c r="D11" s="47">
        <f>RANK(E11,$E$2:$E$18,0)</f>
        <v>10</v>
      </c>
      <c r="E11" s="49">
        <f>SUM(F11:J11)</f>
        <v>245</v>
      </c>
      <c r="F11" s="49"/>
      <c r="G11" s="49"/>
      <c r="H11" s="49">
        <v>214</v>
      </c>
      <c r="I11" s="49">
        <v>26</v>
      </c>
      <c r="J11" s="49">
        <v>5</v>
      </c>
    </row>
    <row r="12" spans="1:10" ht="18">
      <c r="A12" s="46" t="s">
        <v>3</v>
      </c>
      <c r="B12" s="47" t="e">
        <f>RANK(C12,$C$2:$C$18,0)</f>
        <v>#NUM!</v>
      </c>
      <c r="C12" s="48">
        <f>LARGE(F12:J12,1)+LARGE(F12:J12,2)+LARGE(F12:J12,3)</f>
        <v>176</v>
      </c>
      <c r="D12" s="47">
        <f>RANK(E12,$E$2:$E$18,0)</f>
        <v>11</v>
      </c>
      <c r="E12" s="49">
        <f>SUM(F12:J12)</f>
        <v>176</v>
      </c>
      <c r="F12" s="49"/>
      <c r="G12" s="49"/>
      <c r="H12" s="49">
        <v>117</v>
      </c>
      <c r="I12" s="49">
        <v>36</v>
      </c>
      <c r="J12" s="49">
        <v>23</v>
      </c>
    </row>
    <row r="13" spans="1:10" ht="18">
      <c r="A13" s="46" t="s">
        <v>6</v>
      </c>
      <c r="B13" s="47" t="e">
        <f>RANK(C13,$C$2:$C$18,0)</f>
        <v>#NUM!</v>
      </c>
      <c r="C13" s="48">
        <f>LARGE(F13:J13,1)+LARGE(F13:J13,2)+LARGE(F13:J13,3)</f>
        <v>113</v>
      </c>
      <c r="D13" s="47">
        <f>RANK(E13,$E$2:$E$18,0)</f>
        <v>12</v>
      </c>
      <c r="E13" s="49">
        <f>SUM(F13:J13)</f>
        <v>113</v>
      </c>
      <c r="F13" s="49">
        <v>22</v>
      </c>
      <c r="G13" s="49"/>
      <c r="H13" s="49">
        <v>90</v>
      </c>
      <c r="I13" s="49">
        <v>1</v>
      </c>
      <c r="J13" s="49"/>
    </row>
    <row r="14" spans="1:10" ht="18">
      <c r="A14" s="46" t="s">
        <v>36</v>
      </c>
      <c r="B14" s="47" t="e">
        <f>RANK(C14,$C$2:$C$18,0)</f>
        <v>#NUM!</v>
      </c>
      <c r="C14" s="48" t="e">
        <f>LARGE(F14:J14,1)+LARGE(F14:J14,2)+LARGE(F14:J14,3)</f>
        <v>#NUM!</v>
      </c>
      <c r="D14" s="47">
        <f>RANK(E14,$E$2:$E$18,0)</f>
        <v>13</v>
      </c>
      <c r="E14" s="49">
        <f>SUM(F14:J14)</f>
        <v>27</v>
      </c>
      <c r="F14" s="49"/>
      <c r="G14" s="49"/>
      <c r="H14" s="49">
        <v>14</v>
      </c>
      <c r="I14" s="49">
        <v>13</v>
      </c>
      <c r="J14" s="49"/>
    </row>
    <row r="15" spans="1:10" ht="18">
      <c r="A15" s="46" t="s">
        <v>7</v>
      </c>
      <c r="B15" s="47" t="e">
        <f>RANK(C15,$C$2:$C$18,0)</f>
        <v>#NUM!</v>
      </c>
      <c r="C15" s="48" t="e">
        <f>LARGE(F15:J15,1)+LARGE(F15:J15,2)+LARGE(F15:J15,3)</f>
        <v>#NUM!</v>
      </c>
      <c r="D15" s="47">
        <f>RANK(E15,$E$2:$E$18,0)</f>
        <v>14</v>
      </c>
      <c r="E15" s="49">
        <f>SUM(F15:J15)</f>
        <v>9</v>
      </c>
      <c r="F15" s="49"/>
      <c r="G15" s="49"/>
      <c r="H15" s="49">
        <v>8</v>
      </c>
      <c r="I15" s="49">
        <v>1</v>
      </c>
      <c r="J15" s="49"/>
    </row>
    <row r="16" spans="1:10" ht="18">
      <c r="A16" s="46"/>
      <c r="B16" s="47"/>
      <c r="C16" s="48"/>
      <c r="D16" s="47"/>
      <c r="E16" s="49"/>
      <c r="F16" s="49"/>
      <c r="G16" s="49"/>
      <c r="H16" s="49"/>
      <c r="I16" s="49"/>
      <c r="J16" s="49"/>
    </row>
    <row r="17" spans="1:10" ht="18">
      <c r="A17" s="46"/>
      <c r="B17" s="47"/>
      <c r="C17" s="48"/>
      <c r="D17" s="47"/>
      <c r="E17" s="49"/>
      <c r="F17" s="49"/>
      <c r="G17" s="49"/>
      <c r="H17" s="49"/>
      <c r="I17" s="49"/>
      <c r="J17" s="49"/>
    </row>
    <row r="18" spans="1:10" ht="18">
      <c r="A18" s="46"/>
      <c r="B18" s="47" t="e">
        <f>RANK(C18,$C$2:$C$18,0)</f>
        <v>#NUM!</v>
      </c>
      <c r="C18" s="48" t="e">
        <f>LARGE(F18:J18,1)+LARGE(F18:J18,2)+LARGE(F18:J18,3)</f>
        <v>#NUM!</v>
      </c>
      <c r="D18" s="47"/>
      <c r="E18" s="49"/>
      <c r="F18" s="49"/>
      <c r="G18" s="49"/>
      <c r="H18" s="49"/>
      <c r="I18" s="49"/>
      <c r="J18" s="49"/>
    </row>
    <row r="19" spans="1:10" ht="18.75" thickBot="1">
      <c r="A19" s="50"/>
      <c r="B19" s="51"/>
      <c r="C19" s="51" t="e">
        <f>SUM(C2:C18)</f>
        <v>#NUM!</v>
      </c>
      <c r="D19" s="51"/>
      <c r="E19" s="51">
        <f>SUM(E2:E18)</f>
        <v>5723</v>
      </c>
      <c r="F19" s="52"/>
      <c r="G19" s="52"/>
      <c r="H19" s="52"/>
      <c r="I19" s="52"/>
      <c r="J19" s="52"/>
    </row>
    <row r="21" ht="18">
      <c r="A21" s="46" t="s">
        <v>27</v>
      </c>
    </row>
    <row r="22" ht="18">
      <c r="A22" s="32" t="s">
        <v>33</v>
      </c>
    </row>
    <row r="23" ht="18">
      <c r="A23" s="55"/>
    </row>
    <row r="24" ht="18">
      <c r="A24" s="32" t="str">
        <f>"nombre de Clubs classés = "&amp;COUNTA(A2:A18)</f>
        <v>nombre de Clubs classés = 14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&amp;L&amp;F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Denis LEBOULLENGER</cp:lastModifiedBy>
  <cp:lastPrinted>2013-02-09T19:10:50Z</cp:lastPrinted>
  <dcterms:created xsi:type="dcterms:W3CDTF">2007-02-04T22:31:11Z</dcterms:created>
  <dcterms:modified xsi:type="dcterms:W3CDTF">2013-02-09T19:11:19Z</dcterms:modified>
  <cp:category/>
  <cp:version/>
  <cp:contentType/>
  <cp:contentStatus/>
</cp:coreProperties>
</file>