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20" tabRatio="639" activeTab="0"/>
  </bookViews>
  <sheets>
    <sheet name="ASCO" sheetId="1" r:id="rId1"/>
    <sheet name="CSCP" sheetId="2" r:id="rId2"/>
    <sheet name="USCORG" sheetId="3" r:id="rId3"/>
    <sheet name="TCMS" sheetId="4" r:id="rId4"/>
    <sheet name="SCCS" sheetId="5" r:id="rId5"/>
    <sheet name="SCE" sheetId="6" r:id="rId6"/>
    <sheet name="SCPO" sheetId="7" r:id="rId7"/>
    <sheet name="BASC" sheetId="8" r:id="rId8"/>
    <sheet name="CHALLENGE" sheetId="9" r:id="rId9"/>
  </sheets>
  <definedNames/>
  <calcPr fullCalcOnLoad="1"/>
</workbook>
</file>

<file path=xl/sharedStrings.xml><?xml version="1.0" encoding="utf-8"?>
<sst xmlns="http://schemas.openxmlformats.org/spreadsheetml/2006/main" count="220" uniqueCount="47">
  <si>
    <t>ASAF</t>
  </si>
  <si>
    <t>ASCO</t>
  </si>
  <si>
    <t>BASC</t>
  </si>
  <si>
    <t>CSCP</t>
  </si>
  <si>
    <t>SCCS</t>
  </si>
  <si>
    <t>SCE</t>
  </si>
  <si>
    <t>SCPO</t>
  </si>
  <si>
    <t>TCMS</t>
  </si>
  <si>
    <t>UASG</t>
  </si>
  <si>
    <t>USCORG</t>
  </si>
  <si>
    <t>1D</t>
  </si>
  <si>
    <t>2H</t>
  </si>
  <si>
    <t>3H</t>
  </si>
  <si>
    <t>rang</t>
  </si>
  <si>
    <t>CLUBS</t>
  </si>
  <si>
    <t>1H</t>
  </si>
  <si>
    <t>C3H</t>
  </si>
  <si>
    <t>C2H1D</t>
  </si>
  <si>
    <t>C2H</t>
  </si>
  <si>
    <t>C1H1D</t>
  </si>
  <si>
    <t>D1</t>
  </si>
  <si>
    <t>D2</t>
  </si>
  <si>
    <t>H1</t>
  </si>
  <si>
    <t>H2</t>
  </si>
  <si>
    <t>H3</t>
  </si>
  <si>
    <t>Ch1</t>
  </si>
  <si>
    <t xml:space="preserve">Ch1 = 3 meilleurs </t>
  </si>
  <si>
    <t>Ch2</t>
  </si>
  <si>
    <t>Rang1</t>
  </si>
  <si>
    <t>Rang2</t>
  </si>
  <si>
    <t>Ch2 = total 2D+3H</t>
  </si>
  <si>
    <t>RCF</t>
  </si>
  <si>
    <t>SLAT</t>
  </si>
  <si>
    <t>BASC slalom 9 février</t>
  </si>
  <si>
    <t>ST FR</t>
  </si>
  <si>
    <t>ASCO géant 3 février</t>
  </si>
  <si>
    <t>Cred Agricole</t>
  </si>
  <si>
    <t>METRO</t>
  </si>
  <si>
    <t>CSCP geant 4 fevrier</t>
  </si>
  <si>
    <t>Cred Agr</t>
  </si>
  <si>
    <t>USCORG SLALOM 4 février</t>
  </si>
  <si>
    <t>TCMS GEANT 5 fev</t>
  </si>
  <si>
    <t>SCE géant 6 février</t>
  </si>
  <si>
    <t>SCPO slalom 6 février</t>
  </si>
  <si>
    <t>STRASBOURG</t>
  </si>
  <si>
    <t>CRED AGR</t>
  </si>
  <si>
    <t>SCCS slalom 5 février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</si>
</sst>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22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Fill="1" applyBorder="1" applyAlignment="1">
      <alignment horizontal="left"/>
    </xf>
    <xf numFmtId="43" fontId="7" fillId="0" borderId="9" xfId="15" applyFont="1" applyFill="1" applyBorder="1" applyAlignment="1">
      <alignment horizontal="center"/>
    </xf>
    <xf numFmtId="0" fontId="4" fillId="0" borderId="1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3" fontId="7" fillId="0" borderId="10" xfId="15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43" fontId="7" fillId="0" borderId="12" xfId="15" applyFont="1" applyFill="1" applyBorder="1" applyAlignment="1">
      <alignment horizontal="center"/>
    </xf>
    <xf numFmtId="0" fontId="4" fillId="0" borderId="13" xfId="15" applyNumberFormat="1" applyFont="1" applyFill="1" applyBorder="1" applyAlignment="1">
      <alignment horizontal="center"/>
    </xf>
    <xf numFmtId="43" fontId="7" fillId="0" borderId="14" xfId="15" applyFont="1" applyFill="1" applyBorder="1" applyAlignment="1">
      <alignment/>
    </xf>
    <xf numFmtId="43" fontId="7" fillId="0" borderId="13" xfId="15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3" fontId="7" fillId="2" borderId="9" xfId="15" applyFont="1" applyFill="1" applyBorder="1" applyAlignment="1">
      <alignment horizontal="center"/>
    </xf>
    <xf numFmtId="0" fontId="4" fillId="2" borderId="10" xfId="15" applyNumberFormat="1" applyFont="1" applyFill="1" applyBorder="1" applyAlignment="1">
      <alignment horizontal="center"/>
    </xf>
    <xf numFmtId="43" fontId="7" fillId="2" borderId="12" xfId="15" applyFont="1" applyFill="1" applyBorder="1" applyAlignment="1">
      <alignment horizontal="center"/>
    </xf>
    <xf numFmtId="0" fontId="4" fillId="2" borderId="13" xfId="15" applyNumberFormat="1" applyFont="1" applyFill="1" applyBorder="1" applyAlignment="1">
      <alignment horizontal="center"/>
    </xf>
    <xf numFmtId="43" fontId="7" fillId="0" borderId="5" xfId="15" applyFont="1" applyFill="1" applyBorder="1" applyAlignment="1">
      <alignment/>
    </xf>
    <xf numFmtId="43" fontId="7" fillId="0" borderId="4" xfId="15" applyFont="1" applyFill="1" applyBorder="1" applyAlignment="1">
      <alignment/>
    </xf>
    <xf numFmtId="43" fontId="7" fillId="0" borderId="6" xfId="15" applyFont="1" applyFill="1" applyBorder="1" applyAlignment="1">
      <alignment/>
    </xf>
    <xf numFmtId="43" fontId="7" fillId="0" borderId="9" xfId="15" applyFont="1" applyFill="1" applyBorder="1" applyAlignment="1">
      <alignment/>
    </xf>
    <xf numFmtId="43" fontId="7" fillId="0" borderId="12" xfId="15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7" xfId="0" applyFont="1" applyFill="1" applyBorder="1" applyAlignment="1">
      <alignment horizontal="left"/>
    </xf>
    <xf numFmtId="43" fontId="7" fillId="0" borderId="5" xfId="15" applyFont="1" applyFill="1" applyBorder="1" applyAlignment="1">
      <alignment horizontal="center"/>
    </xf>
    <xf numFmtId="0" fontId="4" fillId="0" borderId="6" xfId="15" applyNumberFormat="1" applyFont="1" applyFill="1" applyBorder="1" applyAlignment="1">
      <alignment horizontal="center"/>
    </xf>
    <xf numFmtId="43" fontId="7" fillId="2" borderId="5" xfId="15" applyFont="1" applyFill="1" applyBorder="1" applyAlignment="1">
      <alignment horizontal="center"/>
    </xf>
    <xf numFmtId="0" fontId="4" fillId="2" borderId="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11.421875" defaultRowHeight="12.75"/>
  <cols>
    <col min="1" max="1" width="23.140625" style="0" customWidth="1"/>
    <col min="2" max="2" width="16.140625" style="0" bestFit="1" customWidth="1"/>
    <col min="3" max="3" width="6.8515625" style="1" customWidth="1"/>
    <col min="4" max="4" width="16.140625" style="0" bestFit="1" customWidth="1"/>
    <col min="5" max="5" width="5.57421875" style="1" bestFit="1" customWidth="1"/>
    <col min="6" max="6" width="16.140625" style="0" bestFit="1" customWidth="1"/>
    <col min="7" max="7" width="5.57421875" style="0" bestFit="1" customWidth="1"/>
    <col min="8" max="8" width="16.140625" style="0" bestFit="1" customWidth="1"/>
    <col min="9" max="9" width="5.57421875" style="1" bestFit="1" customWidth="1"/>
    <col min="10" max="10" width="16.28125" style="0" bestFit="1" customWidth="1"/>
    <col min="11" max="11" width="16.140625" style="0" bestFit="1" customWidth="1"/>
    <col min="12" max="12" width="16.28125" style="0" bestFit="1" customWidth="1"/>
    <col min="13" max="13" width="16.140625" style="0" bestFit="1" customWidth="1"/>
  </cols>
  <sheetData>
    <row r="1" spans="1:13" ht="28.5" thickBot="1">
      <c r="A1" s="2" t="s">
        <v>35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56" customFormat="1" ht="16.5" thickBot="1">
      <c r="A2" s="49" t="s">
        <v>14</v>
      </c>
      <c r="B2" s="50" t="s">
        <v>18</v>
      </c>
      <c r="C2" s="51" t="s">
        <v>13</v>
      </c>
      <c r="D2" s="50" t="s">
        <v>16</v>
      </c>
      <c r="E2" s="51" t="s">
        <v>13</v>
      </c>
      <c r="F2" s="52" t="s">
        <v>17</v>
      </c>
      <c r="G2" s="53" t="s">
        <v>13</v>
      </c>
      <c r="H2" s="50" t="s">
        <v>19</v>
      </c>
      <c r="I2" s="51" t="s">
        <v>13</v>
      </c>
      <c r="J2" s="54" t="s">
        <v>10</v>
      </c>
      <c r="K2" s="54" t="s">
        <v>15</v>
      </c>
      <c r="L2" s="54" t="s">
        <v>11</v>
      </c>
      <c r="M2" s="55" t="s">
        <v>12</v>
      </c>
    </row>
    <row r="3" spans="1:13" s="14" customFormat="1" ht="18">
      <c r="A3" s="15" t="s">
        <v>9</v>
      </c>
      <c r="B3" s="16">
        <f aca="true" t="shared" si="0" ref="B3:B14">IF(SUM(K3:L3)&gt;9999,"NC",SUM(K3:L3))</f>
        <v>61.17</v>
      </c>
      <c r="C3" s="17">
        <f aca="true" t="shared" si="1" ref="C3:C14">IF(B3="NC","NC",RANK(B3,$B$3:$B$14,1))</f>
        <v>1</v>
      </c>
      <c r="D3" s="16">
        <f aca="true" t="shared" si="2" ref="D3:D14">IF(SUM(K3:M3)&gt;9999,"NC",SUM(K3:M3))</f>
        <v>133.01999999999998</v>
      </c>
      <c r="E3" s="17">
        <f aca="true" t="shared" si="3" ref="E3:E14">IF(D3="NC","NC",RANK(D3,$D$3:$D$14,1))</f>
        <v>1</v>
      </c>
      <c r="F3" s="40">
        <f aca="true" t="shared" si="4" ref="F3:F14">IF(SUM(J3:L3)&gt;9999,"NC",SUM(J3:L3))</f>
        <v>159.54000000000002</v>
      </c>
      <c r="G3" s="41">
        <f aca="true" t="shared" si="5" ref="G3:G14">IF(F3="NC","NC",RANK(F3,$F$3:$F$14,1))</f>
        <v>1</v>
      </c>
      <c r="H3" s="16">
        <f aca="true" t="shared" si="6" ref="H3:H14">IF(SUM(J3:K3)&gt;9999,"NC",SUM(J3:K3))</f>
        <v>127.24000000000001</v>
      </c>
      <c r="I3" s="17">
        <f aca="true" t="shared" si="7" ref="I3:I14">IF(H3="NC","NC",RANK(H3,$H$3:$H$14,1))</f>
        <v>2</v>
      </c>
      <c r="J3" s="44">
        <v>98.37</v>
      </c>
      <c r="K3" s="45">
        <v>28.87</v>
      </c>
      <c r="L3" s="45">
        <v>32.3</v>
      </c>
      <c r="M3" s="46">
        <v>71.85</v>
      </c>
    </row>
    <row r="4" spans="1:13" s="14" customFormat="1" ht="18">
      <c r="A4" s="15" t="s">
        <v>4</v>
      </c>
      <c r="B4" s="16">
        <f t="shared" si="0"/>
        <v>62.04</v>
      </c>
      <c r="C4" s="17">
        <f t="shared" si="1"/>
        <v>2</v>
      </c>
      <c r="D4" s="16">
        <f t="shared" si="2"/>
        <v>136.92</v>
      </c>
      <c r="E4" s="17">
        <f t="shared" si="3"/>
        <v>2</v>
      </c>
      <c r="F4" s="40">
        <f t="shared" si="4"/>
        <v>180.23</v>
      </c>
      <c r="G4" s="41">
        <f t="shared" si="5"/>
        <v>2</v>
      </c>
      <c r="H4" s="16">
        <f t="shared" si="6"/>
        <v>118.19</v>
      </c>
      <c r="I4" s="17">
        <f t="shared" si="7"/>
        <v>1</v>
      </c>
      <c r="J4" s="47">
        <v>118.19</v>
      </c>
      <c r="K4" s="18">
        <v>0</v>
      </c>
      <c r="L4" s="18">
        <v>62.04</v>
      </c>
      <c r="M4" s="19">
        <v>74.88</v>
      </c>
    </row>
    <row r="5" spans="1:13" s="14" customFormat="1" ht="18">
      <c r="A5" s="15" t="s">
        <v>2</v>
      </c>
      <c r="B5" s="16">
        <f t="shared" si="0"/>
        <v>189.25</v>
      </c>
      <c r="C5" s="17">
        <f t="shared" si="1"/>
        <v>6</v>
      </c>
      <c r="D5" s="16" t="str">
        <f t="shared" si="2"/>
        <v>NC</v>
      </c>
      <c r="E5" s="17" t="str">
        <f t="shared" si="3"/>
        <v>NC</v>
      </c>
      <c r="F5" s="40">
        <f t="shared" si="4"/>
        <v>306.92</v>
      </c>
      <c r="G5" s="41">
        <f t="shared" si="5"/>
        <v>3</v>
      </c>
      <c r="H5" s="16">
        <f t="shared" si="6"/>
        <v>197.98000000000002</v>
      </c>
      <c r="I5" s="17">
        <f t="shared" si="7"/>
        <v>4</v>
      </c>
      <c r="J5" s="47">
        <v>117.67</v>
      </c>
      <c r="K5" s="18">
        <v>80.31</v>
      </c>
      <c r="L5" s="18">
        <v>108.94</v>
      </c>
      <c r="M5" s="19">
        <v>9999</v>
      </c>
    </row>
    <row r="6" spans="1:13" s="14" customFormat="1" ht="18">
      <c r="A6" s="15" t="s">
        <v>0</v>
      </c>
      <c r="B6" s="16">
        <f t="shared" si="0"/>
        <v>107.74</v>
      </c>
      <c r="C6" s="17">
        <f t="shared" si="1"/>
        <v>3</v>
      </c>
      <c r="D6" s="16">
        <f t="shared" si="2"/>
        <v>456.88</v>
      </c>
      <c r="E6" s="17">
        <f t="shared" si="3"/>
        <v>5</v>
      </c>
      <c r="F6" s="40">
        <f t="shared" si="4"/>
        <v>329.35</v>
      </c>
      <c r="G6" s="41">
        <f t="shared" si="5"/>
        <v>4</v>
      </c>
      <c r="H6" s="16">
        <f t="shared" si="6"/>
        <v>247.53000000000003</v>
      </c>
      <c r="I6" s="17">
        <f t="shared" si="7"/>
        <v>6</v>
      </c>
      <c r="J6" s="47">
        <v>221.61</v>
      </c>
      <c r="K6" s="18">
        <v>25.92</v>
      </c>
      <c r="L6" s="18">
        <v>81.82</v>
      </c>
      <c r="M6" s="19">
        <v>349.14</v>
      </c>
    </row>
    <row r="7" spans="1:13" s="14" customFormat="1" ht="18">
      <c r="A7" s="15" t="s">
        <v>3</v>
      </c>
      <c r="B7" s="16">
        <f t="shared" si="0"/>
        <v>149.29000000000002</v>
      </c>
      <c r="C7" s="17">
        <f t="shared" si="1"/>
        <v>4</v>
      </c>
      <c r="D7" s="16">
        <f t="shared" si="2"/>
        <v>324.1</v>
      </c>
      <c r="E7" s="17">
        <f t="shared" si="3"/>
        <v>3</v>
      </c>
      <c r="F7" s="40">
        <f t="shared" si="4"/>
        <v>334.04</v>
      </c>
      <c r="G7" s="41">
        <f t="shared" si="5"/>
        <v>5</v>
      </c>
      <c r="H7" s="16">
        <f t="shared" si="6"/>
        <v>227.42000000000002</v>
      </c>
      <c r="I7" s="17">
        <f t="shared" si="7"/>
        <v>5</v>
      </c>
      <c r="J7" s="47">
        <v>184.75</v>
      </c>
      <c r="K7" s="18">
        <v>42.67</v>
      </c>
      <c r="L7" s="18">
        <v>106.62</v>
      </c>
      <c r="M7" s="19">
        <v>174.81</v>
      </c>
    </row>
    <row r="8" spans="1:13" s="14" customFormat="1" ht="18">
      <c r="A8" s="15" t="s">
        <v>32</v>
      </c>
      <c r="B8" s="16" t="str">
        <f t="shared" si="0"/>
        <v>NC</v>
      </c>
      <c r="C8" s="17" t="str">
        <f t="shared" si="1"/>
        <v>NC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160.25</v>
      </c>
      <c r="I8" s="17">
        <f t="shared" si="7"/>
        <v>3</v>
      </c>
      <c r="J8" s="47">
        <v>119.02</v>
      </c>
      <c r="K8" s="18">
        <v>41.23</v>
      </c>
      <c r="L8" s="18">
        <v>9999</v>
      </c>
      <c r="M8" s="19">
        <v>9999</v>
      </c>
    </row>
    <row r="9" spans="1:13" s="14" customFormat="1" ht="18">
      <c r="A9" s="15" t="s">
        <v>1</v>
      </c>
      <c r="B9" s="16">
        <f t="shared" si="0"/>
        <v>316.69</v>
      </c>
      <c r="C9" s="17">
        <f t="shared" si="1"/>
        <v>10</v>
      </c>
      <c r="D9" s="16">
        <f t="shared" si="2"/>
        <v>493.65</v>
      </c>
      <c r="E9" s="17">
        <f t="shared" si="3"/>
        <v>7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47">
        <v>9999</v>
      </c>
      <c r="K9" s="18">
        <v>140.44</v>
      </c>
      <c r="L9" s="18">
        <v>176.25</v>
      </c>
      <c r="M9" s="19">
        <v>176.96</v>
      </c>
    </row>
    <row r="10" spans="1:13" s="14" customFormat="1" ht="18">
      <c r="A10" s="15" t="s">
        <v>36</v>
      </c>
      <c r="B10" s="16" t="str">
        <f t="shared" si="0"/>
        <v>NC</v>
      </c>
      <c r="C10" s="17" t="str">
        <f t="shared" si="1"/>
        <v>NC</v>
      </c>
      <c r="D10" s="16" t="str">
        <f t="shared" si="2"/>
        <v>NC</v>
      </c>
      <c r="E10" s="17" t="str">
        <f t="shared" si="3"/>
        <v>NC</v>
      </c>
      <c r="F10" s="40" t="str">
        <f t="shared" si="4"/>
        <v>NC</v>
      </c>
      <c r="G10" s="41" t="str">
        <f t="shared" si="5"/>
        <v>NC</v>
      </c>
      <c r="H10" s="16">
        <f t="shared" si="6"/>
        <v>376.56</v>
      </c>
      <c r="I10" s="17">
        <f t="shared" si="7"/>
        <v>7</v>
      </c>
      <c r="J10" s="47">
        <v>368.9</v>
      </c>
      <c r="K10" s="18">
        <v>7.66</v>
      </c>
      <c r="L10" s="18">
        <v>9999</v>
      </c>
      <c r="M10" s="19">
        <v>9999</v>
      </c>
    </row>
    <row r="11" spans="1:13" s="14" customFormat="1" ht="18">
      <c r="A11" s="15" t="s">
        <v>5</v>
      </c>
      <c r="B11" s="16">
        <f t="shared" si="0"/>
        <v>215.95999999999998</v>
      </c>
      <c r="C11" s="17">
        <f t="shared" si="1"/>
        <v>7</v>
      </c>
      <c r="D11" s="16">
        <f t="shared" si="2"/>
        <v>487.03</v>
      </c>
      <c r="E11" s="17">
        <f t="shared" si="3"/>
        <v>6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47">
        <v>9999</v>
      </c>
      <c r="K11" s="18">
        <v>49.92</v>
      </c>
      <c r="L11" s="18">
        <v>166.04</v>
      </c>
      <c r="M11" s="19">
        <v>271.07</v>
      </c>
    </row>
    <row r="12" spans="1:13" s="14" customFormat="1" ht="18">
      <c r="A12" s="15" t="s">
        <v>7</v>
      </c>
      <c r="B12" s="16">
        <f t="shared" si="0"/>
        <v>265.09000000000003</v>
      </c>
      <c r="C12" s="17">
        <f t="shared" si="1"/>
        <v>8</v>
      </c>
      <c r="D12" s="16">
        <f t="shared" si="2"/>
        <v>567.02</v>
      </c>
      <c r="E12" s="17">
        <f t="shared" si="3"/>
        <v>8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47">
        <v>9999</v>
      </c>
      <c r="K12" s="18">
        <v>88.76</v>
      </c>
      <c r="L12" s="18">
        <v>176.33</v>
      </c>
      <c r="M12" s="19">
        <v>301.93</v>
      </c>
    </row>
    <row r="13" spans="1:13" s="14" customFormat="1" ht="18">
      <c r="A13" s="15" t="s">
        <v>37</v>
      </c>
      <c r="B13" s="16">
        <f t="shared" si="0"/>
        <v>188.76999999999998</v>
      </c>
      <c r="C13" s="17">
        <f t="shared" si="1"/>
        <v>5</v>
      </c>
      <c r="D13" s="16">
        <f t="shared" si="2"/>
        <v>350.1</v>
      </c>
      <c r="E13" s="17">
        <f t="shared" si="3"/>
        <v>4</v>
      </c>
      <c r="F13" s="40" t="str">
        <f t="shared" si="4"/>
        <v>NC</v>
      </c>
      <c r="G13" s="41" t="str">
        <f t="shared" si="5"/>
        <v>NC</v>
      </c>
      <c r="H13" s="16" t="str">
        <f t="shared" si="6"/>
        <v>NC</v>
      </c>
      <c r="I13" s="17" t="str">
        <f t="shared" si="7"/>
        <v>NC</v>
      </c>
      <c r="J13" s="47">
        <v>9999</v>
      </c>
      <c r="K13" s="18">
        <v>71.06</v>
      </c>
      <c r="L13" s="18">
        <v>117.71</v>
      </c>
      <c r="M13" s="19">
        <v>161.33</v>
      </c>
    </row>
    <row r="14" spans="1:13" s="14" customFormat="1" ht="18.75" thickBot="1">
      <c r="A14" s="20" t="s">
        <v>6</v>
      </c>
      <c r="B14" s="21">
        <f t="shared" si="0"/>
        <v>266.44</v>
      </c>
      <c r="C14" s="22">
        <f t="shared" si="1"/>
        <v>9</v>
      </c>
      <c r="D14" s="21" t="str">
        <f t="shared" si="2"/>
        <v>NC</v>
      </c>
      <c r="E14" s="22" t="str">
        <f t="shared" si="3"/>
        <v>NC</v>
      </c>
      <c r="F14" s="42" t="str">
        <f t="shared" si="4"/>
        <v>NC</v>
      </c>
      <c r="G14" s="43" t="str">
        <f t="shared" si="5"/>
        <v>NC</v>
      </c>
      <c r="H14" s="21" t="str">
        <f t="shared" si="6"/>
        <v>NC</v>
      </c>
      <c r="I14" s="22" t="str">
        <f t="shared" si="7"/>
        <v>NC</v>
      </c>
      <c r="J14" s="48">
        <v>9999</v>
      </c>
      <c r="K14" s="23">
        <v>46.81</v>
      </c>
      <c r="L14" s="23">
        <v>219.63</v>
      </c>
      <c r="M14" s="24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0" zoomScaleNormal="70" workbookViewId="0" topLeftCell="A1">
      <selection activeCell="C30" sqref="C30"/>
    </sheetView>
  </sheetViews>
  <sheetFormatPr defaultColWidth="11.421875" defaultRowHeight="12.75"/>
  <cols>
    <col min="1" max="1" width="14.57421875" style="0" customWidth="1"/>
    <col min="2" max="2" width="13.8515625" style="0" bestFit="1" customWidth="1"/>
    <col min="3" max="3" width="8.28125" style="0" bestFit="1" customWidth="1"/>
    <col min="4" max="4" width="16.28125" style="0" bestFit="1" customWidth="1"/>
    <col min="5" max="5" width="8.28125" style="0" bestFit="1" customWidth="1"/>
    <col min="6" max="6" width="16.28125" style="0" bestFit="1" customWidth="1"/>
    <col min="7" max="7" width="8.28125" style="0" bestFit="1" customWidth="1"/>
    <col min="8" max="8" width="16.28125" style="0" bestFit="1" customWidth="1"/>
    <col min="9" max="9" width="8.28125" style="0" bestFit="1" customWidth="1"/>
    <col min="10" max="10" width="16.28125" style="0" bestFit="1" customWidth="1"/>
    <col min="11" max="11" width="13.8515625" style="0" customWidth="1"/>
    <col min="12" max="12" width="16.421875" style="0" bestFit="1" customWidth="1"/>
    <col min="13" max="13" width="16.140625" style="0" customWidth="1"/>
  </cols>
  <sheetData>
    <row r="1" spans="1:13" ht="28.5" thickBot="1">
      <c r="A1" s="2" t="s">
        <v>38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4</v>
      </c>
      <c r="B3" s="16">
        <f aca="true" t="shared" si="0" ref="B3:B15">IF(SUM(K3:L3)&gt;9999,"NC",SUM(K3:L3))</f>
        <v>24.93</v>
      </c>
      <c r="C3" s="17">
        <f aca="true" t="shared" si="1" ref="C3:C15">IF(B3="NC","NC",RANK(B3,$B$3:$B$15,1))</f>
        <v>1</v>
      </c>
      <c r="D3" s="16">
        <f aca="true" t="shared" si="2" ref="D3:D15">IF(SUM(K3:M3)&gt;9999,"NC",SUM(K3:M3))</f>
        <v>101.35</v>
      </c>
      <c r="E3" s="17">
        <f aca="true" t="shared" si="3" ref="E3:E15">IF(D3="NC","NC",RANK(D3,$D$3:$D$15,1))</f>
        <v>1</v>
      </c>
      <c r="F3" s="40">
        <f aca="true" t="shared" si="4" ref="F3:F15">IF(SUM(J3:L3)&gt;9999,"NC",SUM(J3:L3))</f>
        <v>113.5</v>
      </c>
      <c r="G3" s="41">
        <f aca="true" t="shared" si="5" ref="G3:G15">IF(F3="NC","NC",RANK(F3,$F$3:$F$15,1))</f>
        <v>1</v>
      </c>
      <c r="H3" s="16">
        <f aca="true" t="shared" si="6" ref="H3:H15">IF(SUM(J3:K3)&gt;9999,"NC",SUM(J3:K3))</f>
        <v>88.57</v>
      </c>
      <c r="I3" s="17">
        <f aca="true" t="shared" si="7" ref="I3:I15">IF(H3="NC","NC",RANK(H3,$H$3:$H$15,1))</f>
        <v>1</v>
      </c>
      <c r="J3" s="18">
        <v>88.57</v>
      </c>
      <c r="K3" s="18">
        <v>0</v>
      </c>
      <c r="L3" s="18">
        <v>24.93</v>
      </c>
      <c r="M3" s="19">
        <v>76.42</v>
      </c>
    </row>
    <row r="4" spans="1:13" s="14" customFormat="1" ht="18">
      <c r="A4" s="15" t="s">
        <v>9</v>
      </c>
      <c r="B4" s="16">
        <f t="shared" si="0"/>
        <v>211.05</v>
      </c>
      <c r="C4" s="17">
        <f t="shared" si="1"/>
        <v>3</v>
      </c>
      <c r="D4" s="16">
        <f t="shared" si="2"/>
        <v>359.62</v>
      </c>
      <c r="E4" s="17">
        <f t="shared" si="3"/>
        <v>2</v>
      </c>
      <c r="F4" s="40">
        <f t="shared" si="4"/>
        <v>324.88</v>
      </c>
      <c r="G4" s="41">
        <f t="shared" si="5"/>
        <v>2</v>
      </c>
      <c r="H4" s="16">
        <f t="shared" si="6"/>
        <v>198.12</v>
      </c>
      <c r="I4" s="17">
        <f t="shared" si="7"/>
        <v>2</v>
      </c>
      <c r="J4" s="18">
        <v>113.83</v>
      </c>
      <c r="K4" s="18">
        <v>84.29</v>
      </c>
      <c r="L4" s="18">
        <v>126.76</v>
      </c>
      <c r="M4" s="19">
        <v>148.57</v>
      </c>
    </row>
    <row r="5" spans="1:13" s="14" customFormat="1" ht="18">
      <c r="A5" s="15" t="s">
        <v>32</v>
      </c>
      <c r="B5" s="16" t="str">
        <f t="shared" si="0"/>
        <v>NC</v>
      </c>
      <c r="C5" s="17" t="str">
        <f t="shared" si="1"/>
        <v>NC</v>
      </c>
      <c r="D5" s="16" t="str">
        <f t="shared" si="2"/>
        <v>NC</v>
      </c>
      <c r="E5" s="17" t="str">
        <f t="shared" si="3"/>
        <v>NC</v>
      </c>
      <c r="F5" s="40" t="str">
        <f t="shared" si="4"/>
        <v>NC</v>
      </c>
      <c r="G5" s="41" t="str">
        <f t="shared" si="5"/>
        <v>NC</v>
      </c>
      <c r="H5" s="16">
        <f t="shared" si="6"/>
        <v>266.54</v>
      </c>
      <c r="I5" s="17">
        <f t="shared" si="7"/>
        <v>3</v>
      </c>
      <c r="J5" s="18">
        <v>184.55</v>
      </c>
      <c r="K5" s="18">
        <v>81.99</v>
      </c>
      <c r="L5" s="18">
        <v>9999</v>
      </c>
      <c r="M5" s="18">
        <v>9999</v>
      </c>
    </row>
    <row r="6" spans="1:13" s="14" customFormat="1" ht="18">
      <c r="A6" s="15" t="s">
        <v>0</v>
      </c>
      <c r="B6" s="16">
        <f aca="true" t="shared" si="8" ref="B6:B11">IF(SUM(K6:L6)&gt;9999,"NC",SUM(K6:L6))</f>
        <v>226.13</v>
      </c>
      <c r="C6" s="17">
        <f t="shared" si="1"/>
        <v>4</v>
      </c>
      <c r="D6" s="16" t="str">
        <f aca="true" t="shared" si="9" ref="D6:D11">IF(SUM(K6:M6)&gt;9999,"NC",SUM(K6:M6))</f>
        <v>NC</v>
      </c>
      <c r="E6" s="17" t="str">
        <f t="shared" si="3"/>
        <v>NC</v>
      </c>
      <c r="F6" s="40">
        <f aca="true" t="shared" si="10" ref="F6:F11">IF(SUM(J6:L6)&gt;9999,"NC",SUM(J6:L6))</f>
        <v>566.11</v>
      </c>
      <c r="G6" s="41">
        <f t="shared" si="5"/>
        <v>3</v>
      </c>
      <c r="H6" s="16">
        <f t="shared" si="6"/>
        <v>432.3</v>
      </c>
      <c r="I6" s="17">
        <f t="shared" si="7"/>
        <v>5</v>
      </c>
      <c r="J6" s="18">
        <v>339.98</v>
      </c>
      <c r="K6" s="18">
        <v>92.32</v>
      </c>
      <c r="L6" s="18">
        <v>133.81</v>
      </c>
      <c r="M6" s="18">
        <v>9999</v>
      </c>
    </row>
    <row r="7" spans="1:13" s="14" customFormat="1" ht="18">
      <c r="A7" s="15" t="s">
        <v>39</v>
      </c>
      <c r="B7" s="16" t="str">
        <f t="shared" si="8"/>
        <v>NC</v>
      </c>
      <c r="C7" s="17" t="str">
        <f t="shared" si="1"/>
        <v>NC</v>
      </c>
      <c r="D7" s="16" t="str">
        <f t="shared" si="9"/>
        <v>NC</v>
      </c>
      <c r="E7" s="17" t="str">
        <f t="shared" si="3"/>
        <v>NC</v>
      </c>
      <c r="F7" s="40" t="str">
        <f t="shared" si="10"/>
        <v>NC</v>
      </c>
      <c r="G7" s="41" t="str">
        <f t="shared" si="5"/>
        <v>NC</v>
      </c>
      <c r="H7" s="16">
        <f t="shared" si="6"/>
        <v>491.27</v>
      </c>
      <c r="I7" s="17">
        <f t="shared" si="7"/>
        <v>7</v>
      </c>
      <c r="J7" s="18">
        <v>440.27</v>
      </c>
      <c r="K7" s="18">
        <v>51</v>
      </c>
      <c r="L7" s="18">
        <v>9999</v>
      </c>
      <c r="M7" s="18">
        <v>9999</v>
      </c>
    </row>
    <row r="8" spans="1:13" s="14" customFormat="1" ht="18">
      <c r="A8" s="15" t="s">
        <v>37</v>
      </c>
      <c r="B8" s="16">
        <f t="shared" si="8"/>
        <v>323.53999999999996</v>
      </c>
      <c r="C8" s="17">
        <f t="shared" si="1"/>
        <v>5</v>
      </c>
      <c r="D8" s="16">
        <f t="shared" si="9"/>
        <v>583.79</v>
      </c>
      <c r="E8" s="17">
        <f t="shared" si="3"/>
        <v>3</v>
      </c>
      <c r="F8" s="40" t="str">
        <f t="shared" si="10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18">
        <v>9999</v>
      </c>
      <c r="K8" s="18">
        <v>128.89</v>
      </c>
      <c r="L8" s="18">
        <v>194.65</v>
      </c>
      <c r="M8" s="19">
        <v>260.25</v>
      </c>
    </row>
    <row r="9" spans="1:13" s="14" customFormat="1" ht="18">
      <c r="A9" s="15" t="s">
        <v>31</v>
      </c>
      <c r="B9" s="16">
        <f t="shared" si="8"/>
        <v>143.98000000000002</v>
      </c>
      <c r="C9" s="17">
        <f t="shared" si="1"/>
        <v>2</v>
      </c>
      <c r="D9" s="16" t="str">
        <f t="shared" si="9"/>
        <v>NC</v>
      </c>
      <c r="E9" s="17" t="str">
        <f t="shared" si="3"/>
        <v>NC</v>
      </c>
      <c r="F9" s="40" t="str">
        <f t="shared" si="10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59.69</v>
      </c>
      <c r="L9" s="18">
        <v>84.29</v>
      </c>
      <c r="M9" s="18">
        <v>9999</v>
      </c>
    </row>
    <row r="10" spans="1:13" s="14" customFormat="1" ht="18">
      <c r="A10" s="15" t="s">
        <v>1</v>
      </c>
      <c r="B10" s="16">
        <f t="shared" si="8"/>
        <v>498.85</v>
      </c>
      <c r="C10" s="17">
        <f t="shared" si="1"/>
        <v>11</v>
      </c>
      <c r="D10" s="16">
        <f t="shared" si="9"/>
        <v>755.49</v>
      </c>
      <c r="E10" s="17">
        <f t="shared" si="3"/>
        <v>7</v>
      </c>
      <c r="F10" s="40" t="str">
        <f t="shared" si="10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249.26</v>
      </c>
      <c r="L10" s="18">
        <v>249.59</v>
      </c>
      <c r="M10" s="19">
        <v>256.64</v>
      </c>
    </row>
    <row r="11" spans="1:13" s="14" customFormat="1" ht="18">
      <c r="A11" s="15" t="s">
        <v>2</v>
      </c>
      <c r="B11" s="16">
        <f t="shared" si="8"/>
        <v>450.96</v>
      </c>
      <c r="C11" s="17">
        <f t="shared" si="1"/>
        <v>10</v>
      </c>
      <c r="D11" s="16">
        <f t="shared" si="9"/>
        <v>805.17</v>
      </c>
      <c r="E11" s="17">
        <f t="shared" si="3"/>
        <v>8</v>
      </c>
      <c r="F11" s="40">
        <f t="shared" si="10"/>
        <v>648.99</v>
      </c>
      <c r="G11" s="41">
        <f t="shared" si="5"/>
        <v>4</v>
      </c>
      <c r="H11" s="16">
        <f t="shared" si="6"/>
        <v>357.91999999999996</v>
      </c>
      <c r="I11" s="17">
        <f t="shared" si="7"/>
        <v>4</v>
      </c>
      <c r="J11" s="18">
        <v>198.03</v>
      </c>
      <c r="K11" s="18">
        <v>159.89</v>
      </c>
      <c r="L11" s="18">
        <v>291.07</v>
      </c>
      <c r="M11" s="19">
        <v>354.21</v>
      </c>
    </row>
    <row r="12" spans="1:13" s="14" customFormat="1" ht="18">
      <c r="A12" s="15" t="s">
        <v>5</v>
      </c>
      <c r="B12" s="16">
        <f t="shared" si="0"/>
        <v>370.77</v>
      </c>
      <c r="C12" s="17">
        <f t="shared" si="1"/>
        <v>6</v>
      </c>
      <c r="D12" s="16">
        <f t="shared" si="2"/>
        <v>737.9300000000001</v>
      </c>
      <c r="E12" s="17">
        <f t="shared" si="3"/>
        <v>6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18">
        <v>9999</v>
      </c>
      <c r="K12" s="18">
        <v>107.25</v>
      </c>
      <c r="L12" s="18">
        <v>263.52</v>
      </c>
      <c r="M12" s="19">
        <v>367.16</v>
      </c>
    </row>
    <row r="13" spans="1:13" s="14" customFormat="1" ht="18">
      <c r="A13" s="15" t="s">
        <v>3</v>
      </c>
      <c r="B13" s="16">
        <f t="shared" si="0"/>
        <v>425.87</v>
      </c>
      <c r="C13" s="17">
        <f t="shared" si="1"/>
        <v>8</v>
      </c>
      <c r="D13" s="16">
        <f t="shared" si="2"/>
        <v>655.61</v>
      </c>
      <c r="E13" s="17">
        <f t="shared" si="3"/>
        <v>4</v>
      </c>
      <c r="F13" s="40">
        <f t="shared" si="4"/>
        <v>682.09</v>
      </c>
      <c r="G13" s="41">
        <f t="shared" si="5"/>
        <v>5</v>
      </c>
      <c r="H13" s="16">
        <f t="shared" si="6"/>
        <v>466.61</v>
      </c>
      <c r="I13" s="17">
        <f t="shared" si="7"/>
        <v>6</v>
      </c>
      <c r="J13" s="18">
        <v>256.22</v>
      </c>
      <c r="K13" s="18">
        <v>210.39</v>
      </c>
      <c r="L13" s="18">
        <v>215.48</v>
      </c>
      <c r="M13" s="19">
        <v>229.74</v>
      </c>
    </row>
    <row r="14" spans="1:13" s="14" customFormat="1" ht="18">
      <c r="A14" s="15" t="s">
        <v>6</v>
      </c>
      <c r="B14" s="16">
        <f t="shared" si="0"/>
        <v>446.37</v>
      </c>
      <c r="C14" s="17">
        <f t="shared" si="1"/>
        <v>9</v>
      </c>
      <c r="D14" s="16" t="str">
        <f t="shared" si="2"/>
        <v>NC</v>
      </c>
      <c r="E14" s="17" t="str">
        <f t="shared" si="3"/>
        <v>NC</v>
      </c>
      <c r="F14" s="40" t="str">
        <f t="shared" si="4"/>
        <v>NC</v>
      </c>
      <c r="G14" s="41" t="str">
        <f t="shared" si="5"/>
        <v>NC</v>
      </c>
      <c r="H14" s="16" t="str">
        <f t="shared" si="6"/>
        <v>NC</v>
      </c>
      <c r="I14" s="17" t="str">
        <f t="shared" si="7"/>
        <v>NC</v>
      </c>
      <c r="J14" s="18">
        <v>9999</v>
      </c>
      <c r="K14" s="18">
        <v>101.84</v>
      </c>
      <c r="L14" s="18">
        <v>344.53</v>
      </c>
      <c r="M14" s="18">
        <v>9999</v>
      </c>
    </row>
    <row r="15" spans="1:13" s="14" customFormat="1" ht="18.75" thickBot="1">
      <c r="A15" s="20" t="s">
        <v>7</v>
      </c>
      <c r="B15" s="21">
        <f t="shared" si="0"/>
        <v>384.07000000000005</v>
      </c>
      <c r="C15" s="22">
        <f t="shared" si="1"/>
        <v>7</v>
      </c>
      <c r="D15" s="21">
        <f t="shared" si="2"/>
        <v>658.4200000000001</v>
      </c>
      <c r="E15" s="22">
        <f t="shared" si="3"/>
        <v>5</v>
      </c>
      <c r="F15" s="42" t="str">
        <f t="shared" si="4"/>
        <v>NC</v>
      </c>
      <c r="G15" s="43" t="str">
        <f t="shared" si="5"/>
        <v>NC</v>
      </c>
      <c r="H15" s="21" t="str">
        <f t="shared" si="6"/>
        <v>NC</v>
      </c>
      <c r="I15" s="22" t="str">
        <f t="shared" si="7"/>
        <v>NC</v>
      </c>
      <c r="J15" s="18">
        <v>9999</v>
      </c>
      <c r="K15" s="23">
        <v>181.71</v>
      </c>
      <c r="L15" s="23">
        <v>202.36</v>
      </c>
      <c r="M15" s="24">
        <v>274.35</v>
      </c>
    </row>
    <row r="16" spans="3:9" ht="12.75">
      <c r="C16" s="1"/>
      <c r="E16" s="1"/>
      <c r="I16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  <oddFooter>&amp;L&amp;F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workbookViewId="0" topLeftCell="A1">
      <selection activeCell="D30" sqref="D30"/>
    </sheetView>
  </sheetViews>
  <sheetFormatPr defaultColWidth="11.421875" defaultRowHeight="12.75"/>
  <cols>
    <col min="1" max="1" width="17.42187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421875" style="0" bestFit="1" customWidth="1"/>
    <col min="9" max="9" width="8.28125" style="1" bestFit="1" customWidth="1"/>
    <col min="10" max="10" width="18.00390625" style="0" bestFit="1" customWidth="1"/>
    <col min="11" max="11" width="16.140625" style="0" bestFit="1" customWidth="1"/>
    <col min="12" max="13" width="16.421875" style="0" bestFit="1" customWidth="1"/>
  </cols>
  <sheetData>
    <row r="1" spans="1:13" ht="28.5" thickBot="1">
      <c r="A1" s="2" t="s">
        <v>40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4</v>
      </c>
      <c r="B3" s="16">
        <f aca="true" t="shared" si="0" ref="B3:B15">IF(SUM(K3:L3)&gt;9999,"NC",SUM(K3:L3))</f>
        <v>6.14</v>
      </c>
      <c r="C3" s="17">
        <f aca="true" t="shared" si="1" ref="C3:C15">IF(B3="NC","NC",RANK(B3,$B$3:$B$15,1))</f>
        <v>1</v>
      </c>
      <c r="D3" s="16">
        <f aca="true" t="shared" si="2" ref="D3:D15">IF(SUM(K3:M3)&gt;9999,"NC",SUM(K3:M3))</f>
        <v>301.39</v>
      </c>
      <c r="E3" s="17">
        <f aca="true" t="shared" si="3" ref="E3:E15">IF(D3="NC","NC",RANK(D3,$D$3:$D$15,1))</f>
        <v>2</v>
      </c>
      <c r="F3" s="40">
        <f aca="true" t="shared" si="4" ref="F3:F15">IF(SUM(J3:L3)&gt;9999,"NC",SUM(J3:L3))</f>
        <v>43.08</v>
      </c>
      <c r="G3" s="41">
        <f aca="true" t="shared" si="5" ref="G3:G15">IF(F3="NC","NC",RANK(F3,$F$3:$F$15,1))</f>
        <v>1</v>
      </c>
      <c r="H3" s="16">
        <f aca="true" t="shared" si="6" ref="H3:H15">IF(SUM(J3:K3)&gt;9999,"NC",SUM(J3:K3))</f>
        <v>36.94</v>
      </c>
      <c r="I3" s="17">
        <f aca="true" t="shared" si="7" ref="I3:I15">IF(H3="NC","NC",RANK(H3,$H$3:$H$15,1))</f>
        <v>1</v>
      </c>
      <c r="J3" s="18">
        <v>36.94</v>
      </c>
      <c r="K3" s="18">
        <v>0</v>
      </c>
      <c r="L3" s="18">
        <v>6.14</v>
      </c>
      <c r="M3" s="19">
        <v>295.25</v>
      </c>
    </row>
    <row r="4" spans="1:13" s="14" customFormat="1" ht="18">
      <c r="A4" s="15" t="s">
        <v>9</v>
      </c>
      <c r="B4" s="16">
        <f t="shared" si="0"/>
        <v>141.64000000000001</v>
      </c>
      <c r="C4" s="17">
        <f t="shared" si="1"/>
        <v>3</v>
      </c>
      <c r="D4" s="16">
        <f t="shared" si="2"/>
        <v>238.82000000000002</v>
      </c>
      <c r="E4" s="17">
        <f t="shared" si="3"/>
        <v>1</v>
      </c>
      <c r="F4" s="40">
        <f t="shared" si="4"/>
        <v>214.37</v>
      </c>
      <c r="G4" s="41">
        <f t="shared" si="5"/>
        <v>2</v>
      </c>
      <c r="H4" s="16">
        <f t="shared" si="6"/>
        <v>125.69</v>
      </c>
      <c r="I4" s="17">
        <f t="shared" si="7"/>
        <v>2</v>
      </c>
      <c r="J4" s="18">
        <v>72.73</v>
      </c>
      <c r="K4" s="18">
        <v>52.96</v>
      </c>
      <c r="L4" s="18">
        <v>88.68</v>
      </c>
      <c r="M4" s="19">
        <v>97.18</v>
      </c>
    </row>
    <row r="5" spans="1:13" s="14" customFormat="1" ht="18">
      <c r="A5" s="15" t="s">
        <v>3</v>
      </c>
      <c r="B5" s="16">
        <f t="shared" si="0"/>
        <v>238.35</v>
      </c>
      <c r="C5" s="17">
        <f t="shared" si="1"/>
        <v>5</v>
      </c>
      <c r="D5" s="16">
        <f t="shared" si="2"/>
        <v>415.72</v>
      </c>
      <c r="E5" s="17">
        <f t="shared" si="3"/>
        <v>5</v>
      </c>
      <c r="F5" s="40">
        <f t="shared" si="4"/>
        <v>366.12</v>
      </c>
      <c r="G5" s="41">
        <f t="shared" si="5"/>
        <v>3</v>
      </c>
      <c r="H5" s="16">
        <f t="shared" si="6"/>
        <v>215.89999999999998</v>
      </c>
      <c r="I5" s="17">
        <f t="shared" si="7"/>
        <v>4</v>
      </c>
      <c r="J5" s="18">
        <v>127.77</v>
      </c>
      <c r="K5" s="18">
        <v>88.13</v>
      </c>
      <c r="L5" s="18">
        <v>150.22</v>
      </c>
      <c r="M5" s="18">
        <v>177.37</v>
      </c>
    </row>
    <row r="6" spans="1:13" s="14" customFormat="1" ht="18">
      <c r="A6" s="15" t="s">
        <v>0</v>
      </c>
      <c r="B6" s="16">
        <f t="shared" si="0"/>
        <v>358.83</v>
      </c>
      <c r="C6" s="17">
        <f t="shared" si="1"/>
        <v>8</v>
      </c>
      <c r="D6" s="16">
        <f t="shared" si="2"/>
        <v>358.83</v>
      </c>
      <c r="E6" s="17">
        <f t="shared" si="3"/>
        <v>3</v>
      </c>
      <c r="F6" s="40">
        <f t="shared" si="4"/>
        <v>583.14</v>
      </c>
      <c r="G6" s="41">
        <f t="shared" si="5"/>
        <v>4</v>
      </c>
      <c r="H6" s="16">
        <f t="shared" si="6"/>
        <v>327</v>
      </c>
      <c r="I6" s="17">
        <f t="shared" si="7"/>
        <v>5</v>
      </c>
      <c r="J6" s="18">
        <v>224.31</v>
      </c>
      <c r="K6" s="18">
        <v>102.69</v>
      </c>
      <c r="L6" s="18">
        <v>256.14</v>
      </c>
      <c r="M6" s="18"/>
    </row>
    <row r="7" spans="1:13" s="14" customFormat="1" ht="18">
      <c r="A7" s="15" t="s">
        <v>8</v>
      </c>
      <c r="B7" s="16" t="str">
        <f t="shared" si="0"/>
        <v>NC</v>
      </c>
      <c r="C7" s="17" t="str">
        <f t="shared" si="1"/>
        <v>NC</v>
      </c>
      <c r="D7" s="16" t="str">
        <f t="shared" si="2"/>
        <v>NC</v>
      </c>
      <c r="E7" s="17" t="str">
        <f t="shared" si="3"/>
        <v>NC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9999</v>
      </c>
      <c r="L7" s="18">
        <v>9999</v>
      </c>
      <c r="M7" s="19">
        <v>9999</v>
      </c>
    </row>
    <row r="8" spans="1:13" s="14" customFormat="1" ht="18">
      <c r="A8" s="15" t="s">
        <v>32</v>
      </c>
      <c r="B8" s="16" t="str">
        <f t="shared" si="0"/>
        <v>NC</v>
      </c>
      <c r="C8" s="17" t="str">
        <f t="shared" si="1"/>
        <v>NC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187.23000000000002</v>
      </c>
      <c r="I8" s="17">
        <f t="shared" si="7"/>
        <v>3</v>
      </c>
      <c r="J8" s="18">
        <v>101.3</v>
      </c>
      <c r="K8" s="18">
        <v>85.93</v>
      </c>
      <c r="L8" s="18">
        <v>9999</v>
      </c>
      <c r="M8" s="19">
        <v>9999</v>
      </c>
    </row>
    <row r="9" spans="1:13" s="14" customFormat="1" ht="18">
      <c r="A9" s="15" t="s">
        <v>6</v>
      </c>
      <c r="B9" s="16">
        <f t="shared" si="0"/>
        <v>393.46000000000004</v>
      </c>
      <c r="C9" s="17">
        <f t="shared" si="1"/>
        <v>9</v>
      </c>
      <c r="D9" s="16">
        <f t="shared" si="2"/>
        <v>393.46000000000004</v>
      </c>
      <c r="E9" s="17">
        <f t="shared" si="3"/>
        <v>4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89.79</v>
      </c>
      <c r="L9" s="18">
        <v>303.67</v>
      </c>
      <c r="M9" s="19"/>
    </row>
    <row r="10" spans="1:13" s="14" customFormat="1" ht="18">
      <c r="A10" s="15" t="s">
        <v>37</v>
      </c>
      <c r="B10" s="16">
        <f t="shared" si="0"/>
        <v>235.6</v>
      </c>
      <c r="C10" s="17">
        <f t="shared" si="1"/>
        <v>4</v>
      </c>
      <c r="D10" s="16">
        <f t="shared" si="2"/>
        <v>469.94</v>
      </c>
      <c r="E10" s="17">
        <f t="shared" si="3"/>
        <v>6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115.91</v>
      </c>
      <c r="L10" s="18">
        <v>119.69</v>
      </c>
      <c r="M10" s="18">
        <v>234.34</v>
      </c>
    </row>
    <row r="11" spans="1:13" s="14" customFormat="1" ht="18">
      <c r="A11" s="15" t="s">
        <v>5</v>
      </c>
      <c r="B11" s="16" t="str">
        <f t="shared" si="0"/>
        <v>NC</v>
      </c>
      <c r="C11" s="17" t="str">
        <f t="shared" si="1"/>
        <v>NC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18">
        <v>9999</v>
      </c>
      <c r="K11" s="18">
        <v>9999</v>
      </c>
      <c r="L11" s="18">
        <v>9999</v>
      </c>
      <c r="M11" s="19">
        <v>9999</v>
      </c>
    </row>
    <row r="12" spans="1:13" s="14" customFormat="1" ht="18">
      <c r="A12" s="15" t="s">
        <v>7</v>
      </c>
      <c r="B12" s="16">
        <f t="shared" si="0"/>
        <v>442.4</v>
      </c>
      <c r="C12" s="17">
        <f t="shared" si="1"/>
        <v>10</v>
      </c>
      <c r="D12" s="16">
        <f t="shared" si="2"/>
        <v>778.56</v>
      </c>
      <c r="E12" s="17">
        <f t="shared" si="3"/>
        <v>9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18">
        <v>9999</v>
      </c>
      <c r="K12" s="18">
        <v>125.75</v>
      </c>
      <c r="L12" s="18">
        <v>316.65</v>
      </c>
      <c r="M12" s="19">
        <v>336.16</v>
      </c>
    </row>
    <row r="13" spans="1:13" s="14" customFormat="1" ht="18">
      <c r="A13" s="15" t="s">
        <v>2</v>
      </c>
      <c r="B13" s="16">
        <f t="shared" si="0"/>
        <v>275.11</v>
      </c>
      <c r="C13" s="17">
        <f t="shared" si="1"/>
        <v>6</v>
      </c>
      <c r="D13" s="16">
        <f t="shared" si="2"/>
        <v>656.84</v>
      </c>
      <c r="E13" s="17">
        <f t="shared" si="3"/>
        <v>8</v>
      </c>
      <c r="F13" s="40" t="str">
        <f t="shared" si="4"/>
        <v>NC</v>
      </c>
      <c r="G13" s="41" t="str">
        <f t="shared" si="5"/>
        <v>NC</v>
      </c>
      <c r="H13" s="16" t="str">
        <f t="shared" si="6"/>
        <v>NC</v>
      </c>
      <c r="I13" s="17" t="str">
        <f t="shared" si="7"/>
        <v>NC</v>
      </c>
      <c r="J13" s="18">
        <v>9999</v>
      </c>
      <c r="K13" s="18">
        <v>117.41</v>
      </c>
      <c r="L13" s="18">
        <v>157.7</v>
      </c>
      <c r="M13" s="19">
        <v>381.73</v>
      </c>
    </row>
    <row r="14" spans="1:13" s="14" customFormat="1" ht="18">
      <c r="A14" s="15" t="s">
        <v>1</v>
      </c>
      <c r="B14" s="16">
        <f t="shared" si="0"/>
        <v>301.07</v>
      </c>
      <c r="C14" s="17">
        <f t="shared" si="1"/>
        <v>7</v>
      </c>
      <c r="D14" s="16">
        <f t="shared" si="2"/>
        <v>503.7</v>
      </c>
      <c r="E14" s="17">
        <f t="shared" si="3"/>
        <v>7</v>
      </c>
      <c r="F14" s="40" t="str">
        <f t="shared" si="4"/>
        <v>NC</v>
      </c>
      <c r="G14" s="41" t="str">
        <f t="shared" si="5"/>
        <v>NC</v>
      </c>
      <c r="H14" s="16" t="str">
        <f t="shared" si="6"/>
        <v>NC</v>
      </c>
      <c r="I14" s="17" t="str">
        <f t="shared" si="7"/>
        <v>NC</v>
      </c>
      <c r="J14" s="18">
        <v>9999</v>
      </c>
      <c r="K14" s="18">
        <v>144.95</v>
      </c>
      <c r="L14" s="18">
        <v>156.12</v>
      </c>
      <c r="M14" s="19">
        <v>202.63</v>
      </c>
    </row>
    <row r="15" spans="1:13" s="14" customFormat="1" ht="18">
      <c r="A15" s="15" t="s">
        <v>31</v>
      </c>
      <c r="B15" s="16">
        <f t="shared" si="0"/>
        <v>62.400000000000006</v>
      </c>
      <c r="C15" s="17">
        <f t="shared" si="1"/>
        <v>2</v>
      </c>
      <c r="D15" s="16" t="str">
        <f t="shared" si="2"/>
        <v>NC</v>
      </c>
      <c r="E15" s="17" t="str">
        <f t="shared" si="3"/>
        <v>NC</v>
      </c>
      <c r="F15" s="40" t="str">
        <f t="shared" si="4"/>
        <v>NC</v>
      </c>
      <c r="G15" s="41" t="str">
        <f t="shared" si="5"/>
        <v>NC</v>
      </c>
      <c r="H15" s="16" t="str">
        <f t="shared" si="6"/>
        <v>NC</v>
      </c>
      <c r="I15" s="17" t="str">
        <f t="shared" si="7"/>
        <v>NC</v>
      </c>
      <c r="J15" s="18">
        <v>9999</v>
      </c>
      <c r="K15" s="18">
        <v>26.05</v>
      </c>
      <c r="L15" s="18">
        <v>36.35</v>
      </c>
      <c r="M15" s="18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Header>&amp;C&amp;A</oddHeader>
    <oddFooter>&amp;L&amp;F  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"/>
    </sheetView>
  </sheetViews>
  <sheetFormatPr defaultColWidth="11.421875" defaultRowHeight="12.75"/>
  <cols>
    <col min="1" max="1" width="15.0039062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140625" style="0" bestFit="1" customWidth="1"/>
    <col min="9" max="9" width="8.28125" style="1" bestFit="1" customWidth="1"/>
    <col min="10" max="10" width="16.421875" style="0" bestFit="1" customWidth="1"/>
    <col min="11" max="11" width="13.8515625" style="0" bestFit="1" customWidth="1"/>
    <col min="12" max="12" width="16.421875" style="0" bestFit="1" customWidth="1"/>
    <col min="13" max="13" width="16.140625" style="0" bestFit="1" customWidth="1"/>
  </cols>
  <sheetData>
    <row r="1" spans="1:13" ht="28.5" thickBot="1">
      <c r="A1" s="6" t="s">
        <v>41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4</v>
      </c>
      <c r="B3" s="16">
        <f aca="true" t="shared" si="0" ref="B3:B11">IF(SUM(K3:L3)&gt;9999,"NC",SUM(K3:L3))</f>
        <v>83.01</v>
      </c>
      <c r="C3" s="17">
        <f aca="true" t="shared" si="1" ref="C3:C11">IF(B3="NC","NC",RANK(B3,$B$3:$B$11,1))</f>
        <v>1</v>
      </c>
      <c r="D3" s="16">
        <f aca="true" t="shared" si="2" ref="D3:D11">IF(SUM(K3:M3)&gt;9999,"NC",SUM(K3:M3))</f>
        <v>188.99</v>
      </c>
      <c r="E3" s="17">
        <f aca="true" t="shared" si="3" ref="E3:E11">IF(D3="NC","NC",RANK(D3,$D$3:$D$11,1))</f>
        <v>1</v>
      </c>
      <c r="F3" s="40">
        <f aca="true" t="shared" si="4" ref="F3:F11">IF(SUM(J3:L3)&gt;9999,"NC",SUM(J3:L3))</f>
        <v>199.18</v>
      </c>
      <c r="G3" s="41">
        <f aca="true" t="shared" si="5" ref="G3:G11">IF(F3="NC","NC",RANK(F3,$F$3:$F$11,1))</f>
        <v>1</v>
      </c>
      <c r="H3" s="16">
        <f aca="true" t="shared" si="6" ref="H3:H11">IF(SUM(J3:K3)&gt;9999,"NC",SUM(J3:K3))</f>
        <v>116.17</v>
      </c>
      <c r="I3" s="17">
        <f aca="true" t="shared" si="7" ref="I3:I11">IF(H3="NC","NC",RANK(H3,$H$3:$H$11,1))</f>
        <v>1</v>
      </c>
      <c r="J3" s="18">
        <v>116.17</v>
      </c>
      <c r="K3" s="18">
        <v>0</v>
      </c>
      <c r="L3" s="18">
        <v>83.01</v>
      </c>
      <c r="M3" s="18">
        <v>105.98</v>
      </c>
    </row>
    <row r="4" spans="1:13" s="14" customFormat="1" ht="18">
      <c r="A4" s="15" t="s">
        <v>9</v>
      </c>
      <c r="B4" s="16">
        <f t="shared" si="0"/>
        <v>156.35000000000002</v>
      </c>
      <c r="C4" s="17">
        <f t="shared" si="1"/>
        <v>4</v>
      </c>
      <c r="D4" s="16">
        <f t="shared" si="2"/>
        <v>270.40000000000003</v>
      </c>
      <c r="E4" s="17">
        <f t="shared" si="3"/>
        <v>2</v>
      </c>
      <c r="F4" s="40">
        <f t="shared" si="4"/>
        <v>295.44</v>
      </c>
      <c r="G4" s="41">
        <f t="shared" si="5"/>
        <v>2</v>
      </c>
      <c r="H4" s="16">
        <f t="shared" si="6"/>
        <v>212.88</v>
      </c>
      <c r="I4" s="17">
        <f t="shared" si="7"/>
        <v>2</v>
      </c>
      <c r="J4" s="18">
        <v>139.09</v>
      </c>
      <c r="K4" s="18">
        <v>73.79</v>
      </c>
      <c r="L4" s="18">
        <v>82.56</v>
      </c>
      <c r="M4" s="19">
        <v>114.05</v>
      </c>
    </row>
    <row r="5" spans="1:13" s="14" customFormat="1" ht="18">
      <c r="A5" s="15" t="s">
        <v>0</v>
      </c>
      <c r="B5" s="16">
        <f t="shared" si="0"/>
        <v>155.12</v>
      </c>
      <c r="C5" s="17">
        <f t="shared" si="1"/>
        <v>3</v>
      </c>
      <c r="D5" s="16">
        <f t="shared" si="2"/>
        <v>435.91</v>
      </c>
      <c r="E5" s="17">
        <f t="shared" si="3"/>
        <v>4</v>
      </c>
      <c r="F5" s="40">
        <f t="shared" si="4"/>
        <v>467.12</v>
      </c>
      <c r="G5" s="41">
        <f t="shared" si="5"/>
        <v>3</v>
      </c>
      <c r="H5" s="16">
        <f t="shared" si="6"/>
        <v>370.45</v>
      </c>
      <c r="I5" s="17">
        <f t="shared" si="7"/>
        <v>4</v>
      </c>
      <c r="J5" s="18">
        <v>312</v>
      </c>
      <c r="K5" s="18">
        <v>58.45</v>
      </c>
      <c r="L5" s="18">
        <v>96.67</v>
      </c>
      <c r="M5" s="18">
        <v>280.79</v>
      </c>
    </row>
    <row r="6" spans="1:13" s="14" customFormat="1" ht="18">
      <c r="A6" s="15" t="s">
        <v>3</v>
      </c>
      <c r="B6" s="16">
        <f t="shared" si="0"/>
        <v>261.28</v>
      </c>
      <c r="C6" s="17">
        <f t="shared" si="1"/>
        <v>5</v>
      </c>
      <c r="D6" s="16">
        <f t="shared" si="2"/>
        <v>430.05999999999995</v>
      </c>
      <c r="E6" s="17">
        <f t="shared" si="3"/>
        <v>3</v>
      </c>
      <c r="F6" s="40">
        <f t="shared" si="4"/>
        <v>511.33</v>
      </c>
      <c r="G6" s="41">
        <f t="shared" si="5"/>
        <v>4</v>
      </c>
      <c r="H6" s="16">
        <f t="shared" si="6"/>
        <v>347.52</v>
      </c>
      <c r="I6" s="17">
        <f t="shared" si="7"/>
        <v>3</v>
      </c>
      <c r="J6" s="18">
        <v>250.05</v>
      </c>
      <c r="K6" s="18">
        <v>97.47</v>
      </c>
      <c r="L6" s="18">
        <v>163.81</v>
      </c>
      <c r="M6" s="18">
        <v>168.78</v>
      </c>
    </row>
    <row r="7" spans="1:13" s="14" customFormat="1" ht="18">
      <c r="A7" s="15" t="s">
        <v>1</v>
      </c>
      <c r="B7" s="16">
        <f t="shared" si="0"/>
        <v>410.9</v>
      </c>
      <c r="C7" s="17">
        <f t="shared" si="1"/>
        <v>8</v>
      </c>
      <c r="D7" s="16">
        <f t="shared" si="2"/>
        <v>644.06</v>
      </c>
      <c r="E7" s="17">
        <f t="shared" si="3"/>
        <v>7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181.55</v>
      </c>
      <c r="L7" s="18">
        <v>229.35</v>
      </c>
      <c r="M7" s="18">
        <v>233.16</v>
      </c>
    </row>
    <row r="8" spans="1:13" s="14" customFormat="1" ht="18">
      <c r="A8" s="15" t="s">
        <v>37</v>
      </c>
      <c r="B8" s="16">
        <f t="shared" si="0"/>
        <v>269.44</v>
      </c>
      <c r="C8" s="17">
        <f t="shared" si="1"/>
        <v>6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18">
        <v>9999</v>
      </c>
      <c r="K8" s="18">
        <v>98.27</v>
      </c>
      <c r="L8" s="18">
        <v>171.17</v>
      </c>
      <c r="M8" s="18">
        <v>9999</v>
      </c>
    </row>
    <row r="9" spans="1:13" s="14" customFormat="1" ht="18">
      <c r="A9" s="15" t="s">
        <v>6</v>
      </c>
      <c r="B9" s="16">
        <f t="shared" si="0"/>
        <v>410.99</v>
      </c>
      <c r="C9" s="17">
        <f t="shared" si="1"/>
        <v>9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79.38</v>
      </c>
      <c r="L9" s="18">
        <v>331.61</v>
      </c>
      <c r="M9" s="18">
        <v>9999</v>
      </c>
    </row>
    <row r="10" spans="1:13" s="14" customFormat="1" ht="18">
      <c r="A10" s="15" t="s">
        <v>5</v>
      </c>
      <c r="B10" s="16">
        <f t="shared" si="0"/>
        <v>139.47</v>
      </c>
      <c r="C10" s="17">
        <f t="shared" si="1"/>
        <v>2</v>
      </c>
      <c r="D10" s="16">
        <f t="shared" si="2"/>
        <v>485.98</v>
      </c>
      <c r="E10" s="17">
        <f t="shared" si="3"/>
        <v>5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75.39</v>
      </c>
      <c r="L10" s="18">
        <v>64.08</v>
      </c>
      <c r="M10" s="18">
        <v>346.51</v>
      </c>
    </row>
    <row r="11" spans="1:13" s="14" customFormat="1" ht="18">
      <c r="A11" s="15" t="s">
        <v>7</v>
      </c>
      <c r="B11" s="16">
        <f t="shared" si="0"/>
        <v>293.65</v>
      </c>
      <c r="C11" s="17">
        <f t="shared" si="1"/>
        <v>7</v>
      </c>
      <c r="D11" s="16">
        <f t="shared" si="2"/>
        <v>526.11</v>
      </c>
      <c r="E11" s="17">
        <f t="shared" si="3"/>
        <v>6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18">
        <v>9999</v>
      </c>
      <c r="K11" s="18">
        <v>137.2</v>
      </c>
      <c r="L11" s="18">
        <v>156.45</v>
      </c>
      <c r="M11" s="19">
        <v>232.46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&amp;C&amp;A</oddHeader>
    <oddFooter>&amp;L&amp;F  &amp;D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" width="15.14062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6.140625" style="0" bestFit="1" customWidth="1"/>
    <col min="9" max="9" width="8.28125" style="1" bestFit="1" customWidth="1"/>
    <col min="10" max="10" width="17.8515625" style="0" bestFit="1" customWidth="1"/>
    <col min="11" max="11" width="13.8515625" style="0" bestFit="1" customWidth="1"/>
    <col min="12" max="13" width="16.421875" style="0" bestFit="1" customWidth="1"/>
    <col min="14" max="16384" width="9.140625" style="0" customWidth="1"/>
  </cols>
  <sheetData>
    <row r="1" spans="1:13" ht="28.5" thickBot="1">
      <c r="A1" s="2" t="s">
        <v>46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4</v>
      </c>
      <c r="B3" s="16">
        <f aca="true" t="shared" si="0" ref="B3:B12">IF(SUM(K3:L3)&gt;9999,"NC",SUM(K3:L3))</f>
        <v>12.66</v>
      </c>
      <c r="C3" s="17">
        <f aca="true" t="shared" si="1" ref="C3:C12">IF(B3="NC","NC",RANK(B3,$B$3:$B$12,1))</f>
        <v>1</v>
      </c>
      <c r="D3" s="16">
        <f aca="true" t="shared" si="2" ref="D3:D12">IF(SUM(K3:M3)&gt;9999,"NC",SUM(K3:M3))</f>
        <v>97.28</v>
      </c>
      <c r="E3" s="17">
        <f aca="true" t="shared" si="3" ref="E3:E12">IF(D3="NC","NC",RANK(D3,$D$3:$D$12,1))</f>
        <v>1</v>
      </c>
      <c r="F3" s="40">
        <f aca="true" t="shared" si="4" ref="F3:F12">IF(SUM(J3:L3)&gt;9999,"NC",SUM(J3:L3))</f>
        <v>111.72</v>
      </c>
      <c r="G3" s="41">
        <f aca="true" t="shared" si="5" ref="G3:G12">IF(F3="NC","NC",RANK(F3,$F$3:$F$12,1))</f>
        <v>1</v>
      </c>
      <c r="H3" s="16">
        <f aca="true" t="shared" si="6" ref="H3:H12">IF(SUM(J3:K3)&gt;9999,"NC",SUM(J3:K3))</f>
        <v>99.06</v>
      </c>
      <c r="I3" s="17">
        <f aca="true" t="shared" si="7" ref="I3:I12">IF(H3="NC","NC",RANK(H3,$H$3:$H$12,1))</f>
        <v>1</v>
      </c>
      <c r="J3" s="18">
        <v>99.06</v>
      </c>
      <c r="K3" s="18">
        <v>0</v>
      </c>
      <c r="L3" s="18">
        <v>12.66</v>
      </c>
      <c r="M3" s="19">
        <v>84.62</v>
      </c>
    </row>
    <row r="4" spans="1:13" s="14" customFormat="1" ht="18">
      <c r="A4" s="15" t="s">
        <v>9</v>
      </c>
      <c r="B4" s="16">
        <f t="shared" si="0"/>
        <v>145.09</v>
      </c>
      <c r="C4" s="17">
        <f t="shared" si="1"/>
        <v>2</v>
      </c>
      <c r="D4" s="16">
        <f t="shared" si="2"/>
        <v>243.07999999999998</v>
      </c>
      <c r="E4" s="17">
        <f t="shared" si="3"/>
        <v>2</v>
      </c>
      <c r="F4" s="40">
        <f t="shared" si="4"/>
        <v>242.49</v>
      </c>
      <c r="G4" s="41">
        <f t="shared" si="5"/>
        <v>2</v>
      </c>
      <c r="H4" s="16">
        <f t="shared" si="6"/>
        <v>158.66</v>
      </c>
      <c r="I4" s="17">
        <f t="shared" si="7"/>
        <v>2</v>
      </c>
      <c r="J4" s="18">
        <v>97.4</v>
      </c>
      <c r="K4" s="18">
        <v>61.26</v>
      </c>
      <c r="L4" s="18">
        <v>83.83</v>
      </c>
      <c r="M4" s="18">
        <v>97.99</v>
      </c>
    </row>
    <row r="5" spans="1:13" s="14" customFormat="1" ht="18">
      <c r="A5" s="15" t="s">
        <v>3</v>
      </c>
      <c r="B5" s="16">
        <f t="shared" si="0"/>
        <v>226.49</v>
      </c>
      <c r="C5" s="17">
        <f t="shared" si="1"/>
        <v>4</v>
      </c>
      <c r="D5" s="16" t="str">
        <f t="shared" si="2"/>
        <v>NC</v>
      </c>
      <c r="E5" s="17" t="str">
        <f t="shared" si="3"/>
        <v>NC</v>
      </c>
      <c r="F5" s="40">
        <f t="shared" si="4"/>
        <v>354.02</v>
      </c>
      <c r="G5" s="41">
        <f t="shared" si="5"/>
        <v>3</v>
      </c>
      <c r="H5" s="16">
        <f t="shared" si="6"/>
        <v>211.68</v>
      </c>
      <c r="I5" s="17">
        <f t="shared" si="7"/>
        <v>4</v>
      </c>
      <c r="J5" s="18">
        <v>127.53</v>
      </c>
      <c r="K5" s="18">
        <v>84.15</v>
      </c>
      <c r="L5" s="18">
        <v>142.34</v>
      </c>
      <c r="M5" s="18">
        <v>9999</v>
      </c>
    </row>
    <row r="6" spans="1:13" s="14" customFormat="1" ht="18">
      <c r="A6" s="15" t="s">
        <v>0</v>
      </c>
      <c r="B6" s="16">
        <f t="shared" si="0"/>
        <v>168.05</v>
      </c>
      <c r="C6" s="17">
        <f t="shared" si="1"/>
        <v>3</v>
      </c>
      <c r="D6" s="16">
        <f t="shared" si="2"/>
        <v>426.23</v>
      </c>
      <c r="E6" s="17">
        <f t="shared" si="3"/>
        <v>3</v>
      </c>
      <c r="F6" s="40">
        <f t="shared" si="4"/>
        <v>405.46999999999997</v>
      </c>
      <c r="G6" s="41">
        <f t="shared" si="5"/>
        <v>4</v>
      </c>
      <c r="H6" s="16">
        <f t="shared" si="6"/>
        <v>302.21999999999997</v>
      </c>
      <c r="I6" s="17">
        <f t="shared" si="7"/>
        <v>5</v>
      </c>
      <c r="J6" s="18">
        <v>237.42</v>
      </c>
      <c r="K6" s="18">
        <v>64.8</v>
      </c>
      <c r="L6" s="18">
        <v>103.25</v>
      </c>
      <c r="M6" s="18">
        <v>258.18</v>
      </c>
    </row>
    <row r="7" spans="1:13" s="14" customFormat="1" ht="18">
      <c r="A7" s="15" t="s">
        <v>2</v>
      </c>
      <c r="B7" s="16">
        <f t="shared" si="0"/>
        <v>618.19</v>
      </c>
      <c r="C7" s="17">
        <f t="shared" si="1"/>
        <v>9</v>
      </c>
      <c r="D7" s="16" t="str">
        <f t="shared" si="2"/>
        <v>NC</v>
      </c>
      <c r="E7" s="17" t="str">
        <f t="shared" si="3"/>
        <v>NC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18">
        <v>9999</v>
      </c>
      <c r="K7" s="18">
        <v>241.9</v>
      </c>
      <c r="L7" s="18">
        <v>376.29</v>
      </c>
      <c r="M7" s="18">
        <v>9999</v>
      </c>
    </row>
    <row r="8" spans="1:13" s="14" customFormat="1" ht="18">
      <c r="A8" s="15" t="s">
        <v>32</v>
      </c>
      <c r="B8" s="16" t="str">
        <f t="shared" si="0"/>
        <v>NC</v>
      </c>
      <c r="C8" s="17" t="str">
        <f t="shared" si="1"/>
        <v>NC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>
        <f t="shared" si="6"/>
        <v>195.87</v>
      </c>
      <c r="I8" s="17">
        <f t="shared" si="7"/>
        <v>3</v>
      </c>
      <c r="J8" s="18">
        <v>111.49</v>
      </c>
      <c r="K8" s="18">
        <v>84.38</v>
      </c>
      <c r="L8" s="18">
        <v>9999</v>
      </c>
      <c r="M8" s="19">
        <v>9999</v>
      </c>
    </row>
    <row r="9" spans="1:13" s="14" customFormat="1" ht="18">
      <c r="A9" s="15" t="s">
        <v>7</v>
      </c>
      <c r="B9" s="16">
        <f t="shared" si="0"/>
        <v>252.04</v>
      </c>
      <c r="C9" s="17">
        <f t="shared" si="1"/>
        <v>5</v>
      </c>
      <c r="D9" s="16">
        <f t="shared" si="2"/>
        <v>458.47</v>
      </c>
      <c r="E9" s="17">
        <f t="shared" si="3"/>
        <v>4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123.07</v>
      </c>
      <c r="L9" s="18">
        <v>128.97</v>
      </c>
      <c r="M9" s="19">
        <v>206.43</v>
      </c>
    </row>
    <row r="10" spans="1:13" s="14" customFormat="1" ht="18">
      <c r="A10" s="15" t="s">
        <v>6</v>
      </c>
      <c r="B10" s="16">
        <f t="shared" si="0"/>
        <v>391</v>
      </c>
      <c r="C10" s="17">
        <f t="shared" si="1"/>
        <v>7</v>
      </c>
      <c r="D10" s="16" t="str">
        <f t="shared" si="2"/>
        <v>NC</v>
      </c>
      <c r="E10" s="17" t="str">
        <f t="shared" si="3"/>
        <v>NC</v>
      </c>
      <c r="F10" s="40" t="str">
        <f t="shared" si="4"/>
        <v>NC</v>
      </c>
      <c r="G10" s="41" t="str">
        <f t="shared" si="5"/>
        <v>NC</v>
      </c>
      <c r="H10" s="16" t="str">
        <f t="shared" si="6"/>
        <v>NC</v>
      </c>
      <c r="I10" s="17" t="str">
        <f t="shared" si="7"/>
        <v>NC</v>
      </c>
      <c r="J10" s="18">
        <v>9999</v>
      </c>
      <c r="K10" s="18">
        <v>85.25</v>
      </c>
      <c r="L10" s="18">
        <v>305.75</v>
      </c>
      <c r="M10" s="18">
        <v>9999</v>
      </c>
    </row>
    <row r="11" spans="1:13" s="14" customFormat="1" ht="18">
      <c r="A11" s="15" t="s">
        <v>1</v>
      </c>
      <c r="B11" s="16">
        <f t="shared" si="0"/>
        <v>415.53</v>
      </c>
      <c r="C11" s="17">
        <f t="shared" si="1"/>
        <v>8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18">
        <v>9999</v>
      </c>
      <c r="K11" s="18">
        <v>190.07</v>
      </c>
      <c r="L11" s="18">
        <v>225.46</v>
      </c>
      <c r="M11" s="18">
        <v>9999</v>
      </c>
    </row>
    <row r="12" spans="1:13" s="14" customFormat="1" ht="18.75" thickBot="1">
      <c r="A12" s="20" t="s">
        <v>37</v>
      </c>
      <c r="B12" s="21">
        <f t="shared" si="0"/>
        <v>294.43</v>
      </c>
      <c r="C12" s="22">
        <f t="shared" si="1"/>
        <v>6</v>
      </c>
      <c r="D12" s="21" t="str">
        <f t="shared" si="2"/>
        <v>NC</v>
      </c>
      <c r="E12" s="22" t="str">
        <f t="shared" si="3"/>
        <v>NC</v>
      </c>
      <c r="F12" s="40" t="str">
        <f t="shared" si="4"/>
        <v>NC</v>
      </c>
      <c r="G12" s="41" t="str">
        <f t="shared" si="5"/>
        <v>NC</v>
      </c>
      <c r="H12" s="16" t="str">
        <f t="shared" si="6"/>
        <v>NC</v>
      </c>
      <c r="I12" s="17" t="str">
        <f t="shared" si="7"/>
        <v>NC</v>
      </c>
      <c r="J12" s="18">
        <v>9999</v>
      </c>
      <c r="K12" s="23">
        <v>118.12</v>
      </c>
      <c r="L12" s="23">
        <v>176.31</v>
      </c>
      <c r="M12" s="18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&amp;C&amp;A</oddHeader>
    <oddFooter>&amp;L&amp;F  &amp;D 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workbookViewId="0" topLeftCell="A1">
      <selection activeCell="L5" sqref="L5"/>
    </sheetView>
  </sheetViews>
  <sheetFormatPr defaultColWidth="11.421875" defaultRowHeight="12.75"/>
  <cols>
    <col min="1" max="1" width="23.710937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" bestFit="1" customWidth="1"/>
    <col min="10" max="10" width="16.421875" style="0" bestFit="1" customWidth="1"/>
    <col min="11" max="11" width="13.8515625" style="0" bestFit="1" customWidth="1"/>
    <col min="12" max="12" width="16.421875" style="0" bestFit="1" customWidth="1"/>
    <col min="13" max="13" width="17.28125" style="0" customWidth="1"/>
    <col min="14" max="16384" width="11.00390625" style="0" customWidth="1"/>
  </cols>
  <sheetData>
    <row r="1" spans="1:13" ht="28.5" thickBot="1">
      <c r="A1" s="2" t="s">
        <v>42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4</v>
      </c>
      <c r="B3" s="16">
        <f aca="true" t="shared" si="0" ref="B3:B12">IF(SUM(K3:L3)&gt;9999,"NC",SUM(K3:L3))</f>
        <v>23.54</v>
      </c>
      <c r="C3" s="17">
        <f aca="true" t="shared" si="1" ref="C3:C12">IF(B3="NC","NC",RANK(B3,$B$3:$B$12,1))</f>
        <v>1</v>
      </c>
      <c r="D3" s="16">
        <f aca="true" t="shared" si="2" ref="D3:D12">IF(SUM(K3:M3)&gt;9999,"NC",SUM(K3:M3))</f>
        <v>90.03999999999999</v>
      </c>
      <c r="E3" s="17">
        <f aca="true" t="shared" si="3" ref="E3:E12">IF(D3="NC","NC",RANK(D3,$D$3:$D$12,1))</f>
        <v>1</v>
      </c>
      <c r="F3" s="40">
        <f aca="true" t="shared" si="4" ref="F3:F12">IF(SUM(J3:L3)&gt;9999,"NC",SUM(J3:L3))</f>
        <v>97.85</v>
      </c>
      <c r="G3" s="41">
        <f aca="true" t="shared" si="5" ref="G3:G12">IF(F3="NC","NC",RANK(F3,$F$3:$F$12,1))</f>
        <v>1</v>
      </c>
      <c r="H3" s="16">
        <f aca="true" t="shared" si="6" ref="H3:H12">IF(SUM(J3:K3)&gt;9999,"NC",SUM(J3:K3))</f>
        <v>74.31</v>
      </c>
      <c r="I3" s="17">
        <f aca="true" t="shared" si="7" ref="I3:I12">IF(H3="NC","NC",RANK(H3,$H$3:$H$12,1))</f>
        <v>1</v>
      </c>
      <c r="J3" s="18">
        <v>74.31</v>
      </c>
      <c r="K3" s="18">
        <v>0</v>
      </c>
      <c r="L3" s="18">
        <v>23.54</v>
      </c>
      <c r="M3" s="18">
        <v>66.5</v>
      </c>
    </row>
    <row r="4" spans="1:13" s="14" customFormat="1" ht="18">
      <c r="A4" s="15" t="s">
        <v>9</v>
      </c>
      <c r="B4" s="16">
        <f t="shared" si="0"/>
        <v>131.14999999999998</v>
      </c>
      <c r="C4" s="17">
        <f t="shared" si="1"/>
        <v>3</v>
      </c>
      <c r="D4" s="16">
        <f t="shared" si="2"/>
        <v>234.64</v>
      </c>
      <c r="E4" s="17">
        <f t="shared" si="3"/>
        <v>2</v>
      </c>
      <c r="F4" s="40">
        <f t="shared" si="4"/>
        <v>217.48999999999998</v>
      </c>
      <c r="G4" s="41">
        <f t="shared" si="5"/>
        <v>2</v>
      </c>
      <c r="H4" s="16">
        <f t="shared" si="6"/>
        <v>151.57999999999998</v>
      </c>
      <c r="I4" s="17">
        <f t="shared" si="7"/>
        <v>2</v>
      </c>
      <c r="J4" s="18">
        <v>86.34</v>
      </c>
      <c r="K4" s="18">
        <v>65.24</v>
      </c>
      <c r="L4" s="18">
        <v>65.91</v>
      </c>
      <c r="M4" s="18">
        <v>103.49</v>
      </c>
    </row>
    <row r="5" spans="1:13" s="14" customFormat="1" ht="18">
      <c r="A5" s="15" t="s">
        <v>32</v>
      </c>
      <c r="B5" s="16" t="str">
        <f t="shared" si="0"/>
        <v>NC</v>
      </c>
      <c r="C5" s="17" t="str">
        <f t="shared" si="1"/>
        <v>NC</v>
      </c>
      <c r="D5" s="16" t="str">
        <f t="shared" si="2"/>
        <v>NC</v>
      </c>
      <c r="E5" s="17" t="str">
        <f t="shared" si="3"/>
        <v>NC</v>
      </c>
      <c r="F5" s="40" t="str">
        <f t="shared" si="4"/>
        <v>NC</v>
      </c>
      <c r="G5" s="41" t="str">
        <f t="shared" si="5"/>
        <v>NC</v>
      </c>
      <c r="H5" s="16">
        <f t="shared" si="6"/>
        <v>265.22</v>
      </c>
      <c r="I5" s="17">
        <f t="shared" si="7"/>
        <v>5</v>
      </c>
      <c r="J5" s="18">
        <v>172.99</v>
      </c>
      <c r="K5" s="18">
        <v>92.23</v>
      </c>
      <c r="L5" s="18">
        <v>9999</v>
      </c>
      <c r="M5" s="18">
        <v>9999</v>
      </c>
    </row>
    <row r="6" spans="1:13" s="14" customFormat="1" ht="18">
      <c r="A6" s="15" t="s">
        <v>6</v>
      </c>
      <c r="B6" s="16">
        <f t="shared" si="0"/>
        <v>388.42</v>
      </c>
      <c r="C6" s="17">
        <f t="shared" si="1"/>
        <v>5</v>
      </c>
      <c r="D6" s="16" t="str">
        <f t="shared" si="2"/>
        <v>NC</v>
      </c>
      <c r="E6" s="17" t="str">
        <f t="shared" si="3"/>
        <v>NC</v>
      </c>
      <c r="F6" s="40" t="str">
        <f t="shared" si="4"/>
        <v>NC</v>
      </c>
      <c r="G6" s="41" t="str">
        <f t="shared" si="5"/>
        <v>NC</v>
      </c>
      <c r="H6" s="16" t="str">
        <f t="shared" si="6"/>
        <v>NC</v>
      </c>
      <c r="I6" s="17" t="str">
        <f t="shared" si="7"/>
        <v>NC</v>
      </c>
      <c r="J6" s="18">
        <v>9999</v>
      </c>
      <c r="K6" s="18">
        <v>77.26</v>
      </c>
      <c r="L6" s="18">
        <v>311.16</v>
      </c>
      <c r="M6" s="18">
        <v>9999</v>
      </c>
    </row>
    <row r="7" spans="1:13" s="14" customFormat="1" ht="18">
      <c r="A7" s="15" t="s">
        <v>2</v>
      </c>
      <c r="B7" s="16" t="str">
        <f>IF(SUM(K7:L7)&gt;9999,"NC",SUM(K7:L7))</f>
        <v>NC</v>
      </c>
      <c r="C7" s="17" t="str">
        <f t="shared" si="1"/>
        <v>NC</v>
      </c>
      <c r="D7" s="16" t="str">
        <f>IF(SUM(K7:M7)&gt;9999,"NC",SUM(K7:M7))</f>
        <v>NC</v>
      </c>
      <c r="E7" s="17" t="str">
        <f t="shared" si="3"/>
        <v>NC</v>
      </c>
      <c r="F7" s="40" t="str">
        <f>IF(SUM(J7:L7)&gt;9999,"NC",SUM(J7:L7))</f>
        <v>NC</v>
      </c>
      <c r="G7" s="41" t="str">
        <f t="shared" si="5"/>
        <v>NC</v>
      </c>
      <c r="H7" s="16">
        <f t="shared" si="6"/>
        <v>213.3</v>
      </c>
      <c r="I7" s="17">
        <f t="shared" si="7"/>
        <v>3</v>
      </c>
      <c r="J7" s="18">
        <v>84.92</v>
      </c>
      <c r="K7" s="18">
        <v>128.38</v>
      </c>
      <c r="L7" s="18">
        <v>9999</v>
      </c>
      <c r="M7" s="18">
        <v>9999</v>
      </c>
    </row>
    <row r="8" spans="1:13" s="14" customFormat="1" ht="18">
      <c r="A8" s="15" t="s">
        <v>0</v>
      </c>
      <c r="B8" s="16">
        <f t="shared" si="0"/>
        <v>121.4</v>
      </c>
      <c r="C8" s="17">
        <f t="shared" si="1"/>
        <v>2</v>
      </c>
      <c r="D8" s="16" t="str">
        <f t="shared" si="2"/>
        <v>NC</v>
      </c>
      <c r="E8" s="17" t="str">
        <f t="shared" si="3"/>
        <v>NC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18">
        <v>9999</v>
      </c>
      <c r="K8" s="18">
        <v>57.42</v>
      </c>
      <c r="L8" s="18">
        <v>63.98</v>
      </c>
      <c r="M8" s="18">
        <v>9999</v>
      </c>
    </row>
    <row r="9" spans="1:13" s="14" customFormat="1" ht="18">
      <c r="A9" s="15" t="s">
        <v>7</v>
      </c>
      <c r="B9" s="16">
        <f t="shared" si="0"/>
        <v>469.03999999999996</v>
      </c>
      <c r="C9" s="17">
        <f t="shared" si="1"/>
        <v>7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 t="str">
        <f t="shared" si="6"/>
        <v>NC</v>
      </c>
      <c r="I9" s="17" t="str">
        <f t="shared" si="7"/>
        <v>NC</v>
      </c>
      <c r="J9" s="18">
        <v>9999</v>
      </c>
      <c r="K9" s="18">
        <v>215.9</v>
      </c>
      <c r="L9" s="18">
        <v>253.14</v>
      </c>
      <c r="M9" s="18">
        <v>9999</v>
      </c>
    </row>
    <row r="10" spans="1:13" s="14" customFormat="1" ht="18">
      <c r="A10" s="15" t="s">
        <v>3</v>
      </c>
      <c r="B10" s="16">
        <f t="shared" si="0"/>
        <v>234.22000000000003</v>
      </c>
      <c r="C10" s="17">
        <f t="shared" si="1"/>
        <v>4</v>
      </c>
      <c r="D10" s="16">
        <f t="shared" si="2"/>
        <v>399.68000000000006</v>
      </c>
      <c r="E10" s="17">
        <f t="shared" si="3"/>
        <v>3</v>
      </c>
      <c r="F10" s="40">
        <f t="shared" si="4"/>
        <v>408.49</v>
      </c>
      <c r="G10" s="41">
        <f t="shared" si="5"/>
        <v>3</v>
      </c>
      <c r="H10" s="16">
        <f t="shared" si="6"/>
        <v>251.53000000000003</v>
      </c>
      <c r="I10" s="17">
        <f t="shared" si="7"/>
        <v>4</v>
      </c>
      <c r="J10" s="18">
        <v>174.27</v>
      </c>
      <c r="K10" s="18">
        <v>77.26</v>
      </c>
      <c r="L10" s="18">
        <v>156.96</v>
      </c>
      <c r="M10" s="19">
        <v>165.46</v>
      </c>
    </row>
    <row r="11" spans="1:13" s="14" customFormat="1" ht="18">
      <c r="A11" s="15" t="s">
        <v>1</v>
      </c>
      <c r="B11" s="16">
        <f t="shared" si="0"/>
        <v>419.77</v>
      </c>
      <c r="C11" s="17">
        <f t="shared" si="1"/>
        <v>6</v>
      </c>
      <c r="D11" s="16" t="str">
        <f t="shared" si="2"/>
        <v>NC</v>
      </c>
      <c r="E11" s="17" t="str">
        <f t="shared" si="3"/>
        <v>NC</v>
      </c>
      <c r="F11" s="40" t="str">
        <f t="shared" si="4"/>
        <v>NC</v>
      </c>
      <c r="G11" s="41" t="str">
        <f t="shared" si="5"/>
        <v>NC</v>
      </c>
      <c r="H11" s="16" t="str">
        <f t="shared" si="6"/>
        <v>NC</v>
      </c>
      <c r="I11" s="17" t="str">
        <f t="shared" si="7"/>
        <v>NC</v>
      </c>
      <c r="J11" s="18">
        <v>9999</v>
      </c>
      <c r="K11" s="18">
        <v>190.17</v>
      </c>
      <c r="L11" s="18">
        <v>229.6</v>
      </c>
      <c r="M11" s="18">
        <v>9999</v>
      </c>
    </row>
    <row r="12" spans="1:13" s="14" customFormat="1" ht="18.75" thickBot="1">
      <c r="A12" s="20" t="s">
        <v>5</v>
      </c>
      <c r="B12" s="21">
        <f t="shared" si="0"/>
        <v>475.61</v>
      </c>
      <c r="C12" s="22">
        <f t="shared" si="1"/>
        <v>8</v>
      </c>
      <c r="D12" s="21">
        <f t="shared" si="2"/>
        <v>866.72</v>
      </c>
      <c r="E12" s="22">
        <f t="shared" si="3"/>
        <v>4</v>
      </c>
      <c r="F12" s="42" t="str">
        <f t="shared" si="4"/>
        <v>NC</v>
      </c>
      <c r="G12" s="43" t="str">
        <f t="shared" si="5"/>
        <v>NC</v>
      </c>
      <c r="H12" s="21" t="str">
        <f t="shared" si="6"/>
        <v>NC</v>
      </c>
      <c r="I12" s="22" t="str">
        <f t="shared" si="7"/>
        <v>NC</v>
      </c>
      <c r="J12" s="18">
        <v>9999</v>
      </c>
      <c r="K12" s="23">
        <v>155.54</v>
      </c>
      <c r="L12" s="23">
        <v>320.07</v>
      </c>
      <c r="M12" s="24">
        <v>391.11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0" zoomScaleNormal="70" workbookViewId="0" topLeftCell="A1">
      <selection activeCell="J16" sqref="J16"/>
    </sheetView>
  </sheetViews>
  <sheetFormatPr defaultColWidth="11.421875" defaultRowHeight="12.75"/>
  <cols>
    <col min="1" max="1" width="14.421875" style="0" customWidth="1"/>
    <col min="2" max="2" width="13.8515625" style="0" bestFit="1" customWidth="1"/>
    <col min="3" max="3" width="8.28125" style="1" bestFit="1" customWidth="1"/>
    <col min="4" max="4" width="13.8515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" bestFit="1" customWidth="1"/>
    <col min="10" max="10" width="16.140625" style="0" bestFit="1" customWidth="1"/>
    <col min="11" max="11" width="13.8515625" style="0" bestFit="1" customWidth="1"/>
    <col min="12" max="12" width="16.421875" style="0" bestFit="1" customWidth="1"/>
    <col min="13" max="13" width="16.140625" style="0" bestFit="1" customWidth="1"/>
  </cols>
  <sheetData>
    <row r="1" spans="1:13" ht="28.5" thickBot="1">
      <c r="A1" s="2" t="s">
        <v>43</v>
      </c>
      <c r="B1" s="5"/>
      <c r="C1" s="3"/>
      <c r="D1" s="3"/>
      <c r="E1" s="3"/>
      <c r="F1" s="3"/>
      <c r="G1" s="3"/>
      <c r="H1" s="3"/>
      <c r="I1" s="4"/>
      <c r="J1" s="5"/>
      <c r="K1" s="3"/>
      <c r="L1" s="3"/>
      <c r="M1" s="4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57" t="s">
        <v>4</v>
      </c>
      <c r="B3" s="58">
        <f aca="true" t="shared" si="0" ref="B3:B10">IF(SUM(K3:L3)&gt;9999,"NC",SUM(K3:L3))</f>
        <v>10.6</v>
      </c>
      <c r="C3" s="59">
        <f aca="true" t="shared" si="1" ref="C3:C10">IF(B3="NC","NC",RANK(B3,$B$3:$B$10,1))</f>
        <v>1</v>
      </c>
      <c r="D3" s="58">
        <f aca="true" t="shared" si="2" ref="D3:D10">IF(SUM(K3:M3)&gt;9999,"NC",SUM(K3:M3))</f>
        <v>95.41999999999999</v>
      </c>
      <c r="E3" s="59">
        <f aca="true" t="shared" si="3" ref="E3:E10">IF(D3="NC","NC",RANK(D3,$D$3:$D$10,1))</f>
        <v>1</v>
      </c>
      <c r="F3" s="60">
        <f aca="true" t="shared" si="4" ref="F3:F10">IF(SUM(J3:L3)&gt;9999,"NC",SUM(J3:L3))</f>
        <v>110.66999999999999</v>
      </c>
      <c r="G3" s="61">
        <f aca="true" t="shared" si="5" ref="G3:G10">IF(F3="NC","NC",RANK(F3,$F$3:$F$10,1))</f>
        <v>1</v>
      </c>
      <c r="H3" s="58">
        <f aca="true" t="shared" si="6" ref="H3:H10">IF(SUM(J3:K3)&gt;9999,"NC",SUM(J3:K3))</f>
        <v>100.07</v>
      </c>
      <c r="I3" s="59">
        <f aca="true" t="shared" si="7" ref="I3:I10">IF(H3="NC","NC",RANK(H3,$H$3:$H$10,1))</f>
        <v>1</v>
      </c>
      <c r="J3" s="44">
        <v>100.07</v>
      </c>
      <c r="K3" s="45">
        <v>0</v>
      </c>
      <c r="L3" s="45">
        <v>10.6</v>
      </c>
      <c r="M3" s="46">
        <v>84.82</v>
      </c>
    </row>
    <row r="4" spans="1:13" s="14" customFormat="1" ht="18">
      <c r="A4" s="15" t="s">
        <v>9</v>
      </c>
      <c r="B4" s="16">
        <f t="shared" si="0"/>
        <v>159.53</v>
      </c>
      <c r="C4" s="17">
        <f t="shared" si="1"/>
        <v>3</v>
      </c>
      <c r="D4" s="16">
        <f t="shared" si="2"/>
        <v>299.97</v>
      </c>
      <c r="E4" s="17">
        <f t="shared" si="3"/>
        <v>3</v>
      </c>
      <c r="F4" s="40">
        <f t="shared" si="4"/>
        <v>259.82000000000005</v>
      </c>
      <c r="G4" s="41">
        <f t="shared" si="5"/>
        <v>2</v>
      </c>
      <c r="H4" s="16">
        <f t="shared" si="6"/>
        <v>178.91000000000003</v>
      </c>
      <c r="I4" s="17">
        <f t="shared" si="7"/>
        <v>2</v>
      </c>
      <c r="J4" s="47">
        <v>100.29</v>
      </c>
      <c r="K4" s="18">
        <v>78.62</v>
      </c>
      <c r="L4" s="18">
        <v>80.91</v>
      </c>
      <c r="M4" s="19">
        <v>140.44</v>
      </c>
    </row>
    <row r="5" spans="1:13" s="14" customFormat="1" ht="18">
      <c r="A5" s="15" t="s">
        <v>0</v>
      </c>
      <c r="B5" s="16">
        <f t="shared" si="0"/>
        <v>106.92</v>
      </c>
      <c r="C5" s="17">
        <f t="shared" si="1"/>
        <v>2</v>
      </c>
      <c r="D5" s="16">
        <f t="shared" si="2"/>
        <v>194.35000000000002</v>
      </c>
      <c r="E5" s="17">
        <f t="shared" si="3"/>
        <v>2</v>
      </c>
      <c r="F5" s="40">
        <f t="shared" si="4"/>
        <v>341.87</v>
      </c>
      <c r="G5" s="41">
        <f t="shared" si="5"/>
        <v>3</v>
      </c>
      <c r="H5" s="16">
        <f t="shared" si="6"/>
        <v>262.43</v>
      </c>
      <c r="I5" s="17">
        <f t="shared" si="7"/>
        <v>5</v>
      </c>
      <c r="J5" s="47">
        <v>234.95</v>
      </c>
      <c r="K5" s="18">
        <v>27.48</v>
      </c>
      <c r="L5" s="18">
        <v>79.44</v>
      </c>
      <c r="M5" s="19">
        <v>87.43</v>
      </c>
    </row>
    <row r="6" spans="1:13" s="14" customFormat="1" ht="18">
      <c r="A6" s="15" t="s">
        <v>3</v>
      </c>
      <c r="B6" s="16">
        <f t="shared" si="0"/>
        <v>252.73</v>
      </c>
      <c r="C6" s="17">
        <f t="shared" si="1"/>
        <v>4</v>
      </c>
      <c r="D6" s="16" t="str">
        <f t="shared" si="2"/>
        <v>NC</v>
      </c>
      <c r="E6" s="17" t="str">
        <f t="shared" si="3"/>
        <v>NC</v>
      </c>
      <c r="F6" s="40">
        <f t="shared" si="4"/>
        <v>393.7</v>
      </c>
      <c r="G6" s="41">
        <f t="shared" si="5"/>
        <v>4</v>
      </c>
      <c r="H6" s="16">
        <f t="shared" si="6"/>
        <v>237.13</v>
      </c>
      <c r="I6" s="17">
        <f t="shared" si="7"/>
        <v>4</v>
      </c>
      <c r="J6" s="47">
        <v>140.97</v>
      </c>
      <c r="K6" s="18">
        <v>96.16</v>
      </c>
      <c r="L6" s="18">
        <v>156.57</v>
      </c>
      <c r="M6" s="19">
        <v>9999</v>
      </c>
    </row>
    <row r="7" spans="1:13" s="14" customFormat="1" ht="18">
      <c r="A7" s="15" t="s">
        <v>5</v>
      </c>
      <c r="B7" s="16">
        <f t="shared" si="0"/>
        <v>570.5</v>
      </c>
      <c r="C7" s="17">
        <f t="shared" si="1"/>
        <v>7</v>
      </c>
      <c r="D7" s="16" t="str">
        <f t="shared" si="2"/>
        <v>NC</v>
      </c>
      <c r="E7" s="17" t="str">
        <f t="shared" si="3"/>
        <v>NC</v>
      </c>
      <c r="F7" s="40" t="str">
        <f t="shared" si="4"/>
        <v>NC</v>
      </c>
      <c r="G7" s="41" t="str">
        <f t="shared" si="5"/>
        <v>NC</v>
      </c>
      <c r="H7" s="16" t="str">
        <f t="shared" si="6"/>
        <v>NC</v>
      </c>
      <c r="I7" s="17" t="str">
        <f t="shared" si="7"/>
        <v>NC</v>
      </c>
      <c r="J7" s="47">
        <v>9999</v>
      </c>
      <c r="K7" s="18">
        <v>74.71</v>
      </c>
      <c r="L7" s="18">
        <v>495.79</v>
      </c>
      <c r="M7" s="19">
        <v>9999</v>
      </c>
    </row>
    <row r="8" spans="1:13" s="14" customFormat="1" ht="18">
      <c r="A8" s="15" t="s">
        <v>6</v>
      </c>
      <c r="B8" s="16">
        <f t="shared" si="0"/>
        <v>332.34000000000003</v>
      </c>
      <c r="C8" s="17">
        <f t="shared" si="1"/>
        <v>5</v>
      </c>
      <c r="D8" s="16">
        <f t="shared" si="2"/>
        <v>630.6</v>
      </c>
      <c r="E8" s="17">
        <f t="shared" si="3"/>
        <v>4</v>
      </c>
      <c r="F8" s="40" t="str">
        <f t="shared" si="4"/>
        <v>NC</v>
      </c>
      <c r="G8" s="41" t="str">
        <f t="shared" si="5"/>
        <v>NC</v>
      </c>
      <c r="H8" s="16" t="str">
        <f t="shared" si="6"/>
        <v>NC</v>
      </c>
      <c r="I8" s="17" t="str">
        <f t="shared" si="7"/>
        <v>NC</v>
      </c>
      <c r="J8" s="47">
        <v>9999</v>
      </c>
      <c r="K8" s="18">
        <v>85.06</v>
      </c>
      <c r="L8" s="18">
        <v>247.28</v>
      </c>
      <c r="M8" s="19">
        <v>298.26</v>
      </c>
    </row>
    <row r="9" spans="1:13" s="14" customFormat="1" ht="18">
      <c r="A9" s="15" t="s">
        <v>32</v>
      </c>
      <c r="B9" s="16" t="str">
        <f t="shared" si="0"/>
        <v>NC</v>
      </c>
      <c r="C9" s="17" t="str">
        <f t="shared" si="1"/>
        <v>NC</v>
      </c>
      <c r="D9" s="16" t="str">
        <f t="shared" si="2"/>
        <v>NC</v>
      </c>
      <c r="E9" s="17" t="str">
        <f t="shared" si="3"/>
        <v>NC</v>
      </c>
      <c r="F9" s="40" t="str">
        <f t="shared" si="4"/>
        <v>NC</v>
      </c>
      <c r="G9" s="41" t="str">
        <f t="shared" si="5"/>
        <v>NC</v>
      </c>
      <c r="H9" s="16">
        <f t="shared" si="6"/>
        <v>215.55</v>
      </c>
      <c r="I9" s="17">
        <f t="shared" si="7"/>
        <v>3</v>
      </c>
      <c r="J9" s="47">
        <v>126.65</v>
      </c>
      <c r="K9" s="18">
        <v>88.9</v>
      </c>
      <c r="L9" s="18">
        <v>9999</v>
      </c>
      <c r="M9" s="19">
        <v>9999</v>
      </c>
    </row>
    <row r="10" spans="1:13" s="14" customFormat="1" ht="18.75" thickBot="1">
      <c r="A10" s="20" t="s">
        <v>7</v>
      </c>
      <c r="B10" s="21">
        <f t="shared" si="0"/>
        <v>345.64</v>
      </c>
      <c r="C10" s="22">
        <f t="shared" si="1"/>
        <v>6</v>
      </c>
      <c r="D10" s="21" t="str">
        <f t="shared" si="2"/>
        <v>NC</v>
      </c>
      <c r="E10" s="22" t="str">
        <f t="shared" si="3"/>
        <v>NC</v>
      </c>
      <c r="F10" s="42" t="str">
        <f t="shared" si="4"/>
        <v>NC</v>
      </c>
      <c r="G10" s="43" t="str">
        <f t="shared" si="5"/>
        <v>NC</v>
      </c>
      <c r="H10" s="21" t="str">
        <f t="shared" si="6"/>
        <v>NC</v>
      </c>
      <c r="I10" s="22" t="str">
        <f t="shared" si="7"/>
        <v>NC</v>
      </c>
      <c r="J10" s="48">
        <v>9999</v>
      </c>
      <c r="K10" s="23">
        <v>135.22</v>
      </c>
      <c r="L10" s="23">
        <v>210.42</v>
      </c>
      <c r="M10" s="24">
        <v>9999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&amp;C&amp;A</oddHeader>
    <oddFooter>&amp;L&amp;F  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0" zoomScaleNormal="70" workbookViewId="0" topLeftCell="A1">
      <selection activeCell="F21" sqref="F21"/>
    </sheetView>
  </sheetViews>
  <sheetFormatPr defaultColWidth="11.421875" defaultRowHeight="12.75"/>
  <cols>
    <col min="1" max="1" width="14.140625" style="0" customWidth="1"/>
    <col min="2" max="2" width="13.8515625" style="0" bestFit="1" customWidth="1"/>
    <col min="3" max="3" width="8.28125" style="1" bestFit="1" customWidth="1"/>
    <col min="4" max="4" width="16.140625" style="0" bestFit="1" customWidth="1"/>
    <col min="5" max="5" width="8.28125" style="1" bestFit="1" customWidth="1"/>
    <col min="6" max="6" width="13.8515625" style="0" bestFit="1" customWidth="1"/>
    <col min="7" max="7" width="8.28125" style="0" bestFit="1" customWidth="1"/>
    <col min="8" max="8" width="13.8515625" style="0" bestFit="1" customWidth="1"/>
    <col min="9" max="9" width="8.28125" style="1" bestFit="1" customWidth="1"/>
    <col min="10" max="10" width="16.140625" style="0" bestFit="1" customWidth="1"/>
    <col min="11" max="11" width="13.8515625" style="0" bestFit="1" customWidth="1"/>
    <col min="12" max="12" width="16.28125" style="0" bestFit="1" customWidth="1"/>
    <col min="13" max="13" width="16.140625" style="0" bestFit="1" customWidth="1"/>
  </cols>
  <sheetData>
    <row r="1" spans="1:13" ht="28.5" thickBot="1">
      <c r="A1" s="2" t="s">
        <v>33</v>
      </c>
      <c r="B1" s="5"/>
      <c r="C1" s="7"/>
      <c r="D1" s="7"/>
      <c r="E1" s="7"/>
      <c r="F1" s="7"/>
      <c r="G1" s="7"/>
      <c r="H1" s="7"/>
      <c r="I1" s="7"/>
      <c r="J1" s="5"/>
      <c r="K1" s="7"/>
      <c r="L1" s="7"/>
      <c r="M1" s="8"/>
    </row>
    <row r="2" spans="1:13" s="14" customFormat="1" ht="19.5" thickBot="1">
      <c r="A2" s="9" t="s">
        <v>14</v>
      </c>
      <c r="B2" s="10" t="s">
        <v>18</v>
      </c>
      <c r="C2" s="11" t="s">
        <v>13</v>
      </c>
      <c r="D2" s="10" t="s">
        <v>16</v>
      </c>
      <c r="E2" s="11" t="s">
        <v>13</v>
      </c>
      <c r="F2" s="38" t="s">
        <v>17</v>
      </c>
      <c r="G2" s="39" t="s">
        <v>13</v>
      </c>
      <c r="H2" s="10" t="s">
        <v>19</v>
      </c>
      <c r="I2" s="11" t="s">
        <v>13</v>
      </c>
      <c r="J2" s="12" t="s">
        <v>10</v>
      </c>
      <c r="K2" s="12" t="s">
        <v>15</v>
      </c>
      <c r="L2" s="12" t="s">
        <v>11</v>
      </c>
      <c r="M2" s="13" t="s">
        <v>12</v>
      </c>
    </row>
    <row r="3" spans="1:13" s="14" customFormat="1" ht="18">
      <c r="A3" s="15" t="s">
        <v>9</v>
      </c>
      <c r="B3" s="16">
        <f aca="true" t="shared" si="0" ref="B3:B9">IF(SUM(K3:L3)&gt;9999,"NC",SUM(K3:L3))</f>
        <v>0</v>
      </c>
      <c r="C3" s="17">
        <f aca="true" t="shared" si="1" ref="C3:C9">IF(B3="NC","NC",RANK(B3,$B$3:$B$9,1))</f>
        <v>1</v>
      </c>
      <c r="D3" s="16">
        <f aca="true" t="shared" si="2" ref="D3:D9">IF(SUM(K3:M3)&gt;9999,"NC",SUM(K3:M3))</f>
        <v>0</v>
      </c>
      <c r="E3" s="17">
        <f aca="true" t="shared" si="3" ref="E3:E9">IF(D3="NC","NC",RANK(D3,$D$3:$D$9,1))</f>
        <v>1</v>
      </c>
      <c r="F3" s="40">
        <f aca="true" t="shared" si="4" ref="F3:F9">IF(SUM(J3:L3)&gt;9999,"NC",SUM(J3:L3))</f>
        <v>0</v>
      </c>
      <c r="G3" s="41">
        <f aca="true" t="shared" si="5" ref="G3:G9">IF(F3="NC","NC",RANK(F3,$F$3:$F$9,1))</f>
        <v>1</v>
      </c>
      <c r="H3" s="16">
        <f aca="true" t="shared" si="6" ref="H3:H9">IF(SUM(J3:K3)&gt;9999,"NC",SUM(J3:K3))</f>
        <v>0</v>
      </c>
      <c r="I3" s="17">
        <f aca="true" t="shared" si="7" ref="I3:I9">IF(H3="NC","NC",RANK(H3,$H$3:$H$9,1))</f>
        <v>1</v>
      </c>
      <c r="J3" s="18"/>
      <c r="K3" s="18"/>
      <c r="L3" s="18"/>
      <c r="M3" s="18"/>
    </row>
    <row r="4" spans="1:13" s="14" customFormat="1" ht="18">
      <c r="A4" s="15" t="s">
        <v>32</v>
      </c>
      <c r="B4" s="16">
        <f t="shared" si="0"/>
        <v>0</v>
      </c>
      <c r="C4" s="17">
        <f t="shared" si="1"/>
        <v>1</v>
      </c>
      <c r="D4" s="16">
        <f t="shared" si="2"/>
        <v>0</v>
      </c>
      <c r="E4" s="17">
        <f t="shared" si="3"/>
        <v>1</v>
      </c>
      <c r="F4" s="40">
        <f t="shared" si="4"/>
        <v>0</v>
      </c>
      <c r="G4" s="41">
        <f t="shared" si="5"/>
        <v>1</v>
      </c>
      <c r="H4" s="16">
        <f t="shared" si="6"/>
        <v>0</v>
      </c>
      <c r="I4" s="17">
        <f t="shared" si="7"/>
        <v>1</v>
      </c>
      <c r="J4" s="18"/>
      <c r="K4" s="18"/>
      <c r="L4" s="18"/>
      <c r="M4" s="18"/>
    </row>
    <row r="5" spans="1:13" s="14" customFormat="1" ht="18">
      <c r="A5" s="15" t="s">
        <v>8</v>
      </c>
      <c r="B5" s="16">
        <f t="shared" si="0"/>
        <v>0</v>
      </c>
      <c r="C5" s="17">
        <f t="shared" si="1"/>
        <v>1</v>
      </c>
      <c r="D5" s="16">
        <f t="shared" si="2"/>
        <v>0</v>
      </c>
      <c r="E5" s="17">
        <f t="shared" si="3"/>
        <v>1</v>
      </c>
      <c r="F5" s="40">
        <f t="shared" si="4"/>
        <v>0</v>
      </c>
      <c r="G5" s="41">
        <f t="shared" si="5"/>
        <v>1</v>
      </c>
      <c r="H5" s="16">
        <f t="shared" si="6"/>
        <v>0</v>
      </c>
      <c r="I5" s="17">
        <f t="shared" si="7"/>
        <v>1</v>
      </c>
      <c r="J5" s="18"/>
      <c r="K5" s="18"/>
      <c r="L5" s="18"/>
      <c r="M5" s="19"/>
    </row>
    <row r="6" spans="1:13" s="14" customFormat="1" ht="18">
      <c r="A6" s="15" t="s">
        <v>7</v>
      </c>
      <c r="B6" s="16">
        <f t="shared" si="0"/>
        <v>0</v>
      </c>
      <c r="C6" s="17">
        <f t="shared" si="1"/>
        <v>1</v>
      </c>
      <c r="D6" s="16">
        <f t="shared" si="2"/>
        <v>0</v>
      </c>
      <c r="E6" s="17">
        <f t="shared" si="3"/>
        <v>1</v>
      </c>
      <c r="F6" s="40">
        <f t="shared" si="4"/>
        <v>0</v>
      </c>
      <c r="G6" s="41">
        <f t="shared" si="5"/>
        <v>1</v>
      </c>
      <c r="H6" s="16">
        <f t="shared" si="6"/>
        <v>0</v>
      </c>
      <c r="I6" s="17">
        <f t="shared" si="7"/>
        <v>1</v>
      </c>
      <c r="J6" s="18"/>
      <c r="K6" s="18"/>
      <c r="L6" s="18"/>
      <c r="M6" s="19"/>
    </row>
    <row r="7" spans="1:13" s="14" customFormat="1" ht="18">
      <c r="A7" s="15" t="s">
        <v>34</v>
      </c>
      <c r="B7" s="16">
        <f t="shared" si="0"/>
        <v>0</v>
      </c>
      <c r="C7" s="17">
        <f t="shared" si="1"/>
        <v>1</v>
      </c>
      <c r="D7" s="16">
        <f t="shared" si="2"/>
        <v>0</v>
      </c>
      <c r="E7" s="17">
        <f t="shared" si="3"/>
        <v>1</v>
      </c>
      <c r="F7" s="40">
        <f t="shared" si="4"/>
        <v>0</v>
      </c>
      <c r="G7" s="41">
        <f t="shared" si="5"/>
        <v>1</v>
      </c>
      <c r="H7" s="16">
        <f t="shared" si="6"/>
        <v>0</v>
      </c>
      <c r="I7" s="17">
        <f t="shared" si="7"/>
        <v>1</v>
      </c>
      <c r="J7" s="18"/>
      <c r="K7" s="18"/>
      <c r="L7" s="18"/>
      <c r="M7" s="19"/>
    </row>
    <row r="8" spans="1:13" s="14" customFormat="1" ht="18">
      <c r="A8" s="15" t="s">
        <v>3</v>
      </c>
      <c r="B8" s="16">
        <f t="shared" si="0"/>
        <v>0</v>
      </c>
      <c r="C8" s="17">
        <f t="shared" si="1"/>
        <v>1</v>
      </c>
      <c r="D8" s="16">
        <f t="shared" si="2"/>
        <v>0</v>
      </c>
      <c r="E8" s="17">
        <f t="shared" si="3"/>
        <v>1</v>
      </c>
      <c r="F8" s="40">
        <f t="shared" si="4"/>
        <v>0</v>
      </c>
      <c r="G8" s="41">
        <f t="shared" si="5"/>
        <v>1</v>
      </c>
      <c r="H8" s="16">
        <f t="shared" si="6"/>
        <v>0</v>
      </c>
      <c r="I8" s="17">
        <f t="shared" si="7"/>
        <v>1</v>
      </c>
      <c r="J8" s="18"/>
      <c r="K8" s="18"/>
      <c r="L8" s="18"/>
      <c r="M8" s="19"/>
    </row>
    <row r="9" spans="1:13" s="14" customFormat="1" ht="18.75" thickBot="1">
      <c r="A9" s="20" t="s">
        <v>4</v>
      </c>
      <c r="B9" s="21">
        <f t="shared" si="0"/>
        <v>0</v>
      </c>
      <c r="C9" s="22">
        <f t="shared" si="1"/>
        <v>1</v>
      </c>
      <c r="D9" s="21">
        <f t="shared" si="2"/>
        <v>0</v>
      </c>
      <c r="E9" s="22">
        <f t="shared" si="3"/>
        <v>1</v>
      </c>
      <c r="F9" s="42">
        <f t="shared" si="4"/>
        <v>0</v>
      </c>
      <c r="G9" s="43">
        <f t="shared" si="5"/>
        <v>1</v>
      </c>
      <c r="H9" s="21">
        <f t="shared" si="6"/>
        <v>0</v>
      </c>
      <c r="I9" s="22">
        <f t="shared" si="7"/>
        <v>1</v>
      </c>
      <c r="J9" s="23"/>
      <c r="K9" s="23"/>
      <c r="L9" s="23"/>
      <c r="M9" s="24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&amp;C&amp;A</oddHeader>
    <oddFooter>&amp;L&amp;F  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5" zoomScaleNormal="8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2.421875" style="14" customWidth="1"/>
    <col min="2" max="2" width="15.57421875" style="35" hidden="1" customWidth="1"/>
    <col min="3" max="3" width="15.57421875" style="14" hidden="1" customWidth="1"/>
    <col min="4" max="4" width="9.7109375" style="35" bestFit="1" customWidth="1"/>
    <col min="5" max="5" width="7.57421875" style="14" bestFit="1" customWidth="1"/>
    <col min="6" max="10" width="6.00390625" style="36" bestFit="1" customWidth="1"/>
    <col min="11" max="16384" width="23.421875" style="14" customWidth="1"/>
  </cols>
  <sheetData>
    <row r="1" spans="1:10" ht="18">
      <c r="A1" s="25" t="s">
        <v>14</v>
      </c>
      <c r="B1" s="26" t="s">
        <v>28</v>
      </c>
      <c r="C1" s="26" t="s">
        <v>25</v>
      </c>
      <c r="D1" s="26" t="s">
        <v>29</v>
      </c>
      <c r="E1" s="26" t="s">
        <v>27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24</v>
      </c>
    </row>
    <row r="2" spans="1:10" ht="18">
      <c r="A2" s="28" t="s">
        <v>4</v>
      </c>
      <c r="B2" s="29" t="e">
        <f aca="true" t="shared" si="0" ref="B2:B8">RANK(C2,$C$2:$C$18,0)</f>
        <v>#NUM!</v>
      </c>
      <c r="C2" s="30">
        <f aca="true" t="shared" si="1" ref="C2:C8">LARGE(F2:J2,1)+LARGE(F2:J2,2)+LARGE(F2:J2,3)</f>
        <v>1400</v>
      </c>
      <c r="D2" s="29">
        <f aca="true" t="shared" si="2" ref="D2:D15">RANK(E2,$E$2:$E$18,0)</f>
        <v>1</v>
      </c>
      <c r="E2" s="31">
        <f aca="true" t="shared" si="3" ref="E2:E15">SUM(F2:J2)</f>
        <v>1740</v>
      </c>
      <c r="F2" s="31">
        <v>320</v>
      </c>
      <c r="G2" s="31">
        <v>289</v>
      </c>
      <c r="H2" s="31">
        <v>600</v>
      </c>
      <c r="I2" s="31">
        <v>480</v>
      </c>
      <c r="J2" s="31">
        <v>51</v>
      </c>
    </row>
    <row r="3" spans="1:10" ht="18">
      <c r="A3" s="28" t="s">
        <v>9</v>
      </c>
      <c r="B3" s="29" t="e">
        <f t="shared" si="0"/>
        <v>#NUM!</v>
      </c>
      <c r="C3" s="30">
        <f t="shared" si="1"/>
        <v>899</v>
      </c>
      <c r="D3" s="29">
        <f t="shared" si="2"/>
        <v>2</v>
      </c>
      <c r="E3" s="31">
        <f t="shared" si="3"/>
        <v>1278</v>
      </c>
      <c r="F3" s="31">
        <v>370</v>
      </c>
      <c r="G3" s="31">
        <v>287</v>
      </c>
      <c r="H3" s="31">
        <v>242</v>
      </c>
      <c r="I3" s="31">
        <v>226</v>
      </c>
      <c r="J3" s="31">
        <v>153</v>
      </c>
    </row>
    <row r="4" spans="1:10" ht="18">
      <c r="A4" s="28" t="s">
        <v>0</v>
      </c>
      <c r="B4" s="29" t="e">
        <f t="shared" si="0"/>
        <v>#NUM!</v>
      </c>
      <c r="C4" s="30">
        <f t="shared" si="1"/>
        <v>456</v>
      </c>
      <c r="D4" s="29">
        <f t="shared" si="2"/>
        <v>3</v>
      </c>
      <c r="E4" s="31">
        <f t="shared" si="3"/>
        <v>533</v>
      </c>
      <c r="F4" s="31">
        <v>152</v>
      </c>
      <c r="G4" s="31"/>
      <c r="H4" s="31">
        <v>194</v>
      </c>
      <c r="I4" s="31">
        <v>110</v>
      </c>
      <c r="J4" s="31">
        <v>77</v>
      </c>
    </row>
    <row r="5" spans="1:10" ht="18">
      <c r="A5" s="28" t="s">
        <v>3</v>
      </c>
      <c r="B5" s="29" t="e">
        <f t="shared" si="0"/>
        <v>#NUM!</v>
      </c>
      <c r="C5" s="30">
        <f t="shared" si="1"/>
        <v>362</v>
      </c>
      <c r="D5" s="29">
        <f t="shared" si="2"/>
        <v>4</v>
      </c>
      <c r="E5" s="31">
        <f t="shared" si="3"/>
        <v>393</v>
      </c>
      <c r="F5" s="31">
        <v>196</v>
      </c>
      <c r="G5" s="31"/>
      <c r="H5" s="31">
        <v>135</v>
      </c>
      <c r="I5" s="31">
        <v>31</v>
      </c>
      <c r="J5" s="31">
        <v>31</v>
      </c>
    </row>
    <row r="6" spans="1:10" ht="18">
      <c r="A6" s="28" t="s">
        <v>32</v>
      </c>
      <c r="B6" s="29" t="e">
        <f t="shared" si="0"/>
        <v>#NUM!</v>
      </c>
      <c r="C6" s="30" t="e">
        <f t="shared" si="1"/>
        <v>#NUM!</v>
      </c>
      <c r="D6" s="29">
        <f t="shared" si="2"/>
        <v>5</v>
      </c>
      <c r="E6" s="31">
        <f t="shared" si="3"/>
        <v>390</v>
      </c>
      <c r="F6" s="31">
        <v>236</v>
      </c>
      <c r="G6" s="31"/>
      <c r="H6" s="31">
        <v>154</v>
      </c>
      <c r="I6" s="31"/>
      <c r="J6" s="31"/>
    </row>
    <row r="7" spans="1:10" ht="18">
      <c r="A7" s="28" t="s">
        <v>31</v>
      </c>
      <c r="B7" s="29" t="e">
        <f t="shared" si="0"/>
        <v>#NUM!</v>
      </c>
      <c r="C7" s="30" t="e">
        <f t="shared" si="1"/>
        <v>#NUM!</v>
      </c>
      <c r="D7" s="29">
        <f t="shared" si="2"/>
        <v>6</v>
      </c>
      <c r="E7" s="31">
        <f t="shared" si="3"/>
        <v>338</v>
      </c>
      <c r="F7" s="31"/>
      <c r="G7" s="31"/>
      <c r="H7" s="31">
        <v>228</v>
      </c>
      <c r="I7" s="31">
        <v>110</v>
      </c>
      <c r="J7" s="31"/>
    </row>
    <row r="8" spans="1:10" ht="18">
      <c r="A8" s="28" t="s">
        <v>2</v>
      </c>
      <c r="B8" s="29" t="e">
        <f t="shared" si="0"/>
        <v>#NUM!</v>
      </c>
      <c r="C8" s="30">
        <f t="shared" si="1"/>
        <v>245</v>
      </c>
      <c r="D8" s="29">
        <f t="shared" si="2"/>
        <v>7</v>
      </c>
      <c r="E8" s="31">
        <f t="shared" si="3"/>
        <v>245</v>
      </c>
      <c r="F8" s="31">
        <v>171</v>
      </c>
      <c r="G8" s="31"/>
      <c r="H8" s="31">
        <v>61</v>
      </c>
      <c r="I8" s="31">
        <v>13</v>
      </c>
      <c r="J8" s="31"/>
    </row>
    <row r="9" spans="1:10" ht="18">
      <c r="A9" s="28" t="s">
        <v>44</v>
      </c>
      <c r="B9" s="29"/>
      <c r="C9" s="30"/>
      <c r="D9" s="29">
        <f t="shared" si="2"/>
        <v>8</v>
      </c>
      <c r="E9" s="31">
        <f t="shared" si="3"/>
        <v>200</v>
      </c>
      <c r="F9" s="31"/>
      <c r="G9" s="31"/>
      <c r="H9" s="31">
        <v>200</v>
      </c>
      <c r="I9" s="31"/>
      <c r="J9" s="31"/>
    </row>
    <row r="10" spans="1:10" ht="18">
      <c r="A10" s="28" t="s">
        <v>45</v>
      </c>
      <c r="B10" s="29" t="e">
        <f>RANK(C10,$C$2:$C$18,0)</f>
        <v>#NUM!</v>
      </c>
      <c r="C10" s="30" t="e">
        <f>LARGE(F10:J10,1)+LARGE(F10:J10,2)+LARGE(F10:J10,3)</f>
        <v>#NUM!</v>
      </c>
      <c r="D10" s="29">
        <f t="shared" si="2"/>
        <v>9</v>
      </c>
      <c r="E10" s="31">
        <f t="shared" si="3"/>
        <v>192</v>
      </c>
      <c r="F10" s="31">
        <v>72</v>
      </c>
      <c r="G10" s="31"/>
      <c r="H10" s="31">
        <v>120</v>
      </c>
      <c r="I10" s="31"/>
      <c r="J10" s="31"/>
    </row>
    <row r="11" spans="1:10" ht="18">
      <c r="A11" s="28" t="s">
        <v>5</v>
      </c>
      <c r="B11" s="29" t="e">
        <f>RANK(C11,$C$2:$C$18,0)</f>
        <v>#NUM!</v>
      </c>
      <c r="C11" s="30" t="e">
        <f>LARGE(F11:J11,1)+LARGE(F11:J11,2)+LARGE(F11:J11,3)</f>
        <v>#NUM!</v>
      </c>
      <c r="D11" s="29">
        <f t="shared" si="2"/>
        <v>10</v>
      </c>
      <c r="E11" s="31">
        <f t="shared" si="3"/>
        <v>166</v>
      </c>
      <c r="F11" s="31"/>
      <c r="G11" s="31"/>
      <c r="H11" s="31">
        <v>148</v>
      </c>
      <c r="I11" s="31">
        <v>18</v>
      </c>
      <c r="J11" s="31"/>
    </row>
    <row r="12" spans="1:10" ht="18">
      <c r="A12" s="28" t="s">
        <v>6</v>
      </c>
      <c r="B12" s="29" t="e">
        <f>RANK(C12,$C$2:$C$18,0)</f>
        <v>#NUM!</v>
      </c>
      <c r="C12" s="30" t="e">
        <f>LARGE(F12:J12,1)+LARGE(F12:J12,2)+LARGE(F12:J12,3)</f>
        <v>#NUM!</v>
      </c>
      <c r="D12" s="29">
        <f t="shared" si="2"/>
        <v>11</v>
      </c>
      <c r="E12" s="31">
        <f t="shared" si="3"/>
        <v>156</v>
      </c>
      <c r="F12" s="31"/>
      <c r="G12" s="31"/>
      <c r="H12" s="31">
        <v>156</v>
      </c>
      <c r="I12" s="31"/>
      <c r="J12" s="31"/>
    </row>
    <row r="13" spans="1:10" ht="18">
      <c r="A13" s="28" t="s">
        <v>37</v>
      </c>
      <c r="B13" s="29" t="e">
        <f>RANK(C13,$C$2:$C$18,0)</f>
        <v>#NUM!</v>
      </c>
      <c r="C13" s="30">
        <f>LARGE(F13:J13,1)+LARGE(F13:J13,2)+LARGE(F13:J13,3)</f>
        <v>116</v>
      </c>
      <c r="D13" s="29">
        <f t="shared" si="2"/>
        <v>12</v>
      </c>
      <c r="E13" s="31">
        <f t="shared" si="3"/>
        <v>116</v>
      </c>
      <c r="F13" s="31"/>
      <c r="G13" s="31"/>
      <c r="H13" s="31">
        <v>66</v>
      </c>
      <c r="I13" s="31">
        <v>33</v>
      </c>
      <c r="J13" s="31">
        <v>17</v>
      </c>
    </row>
    <row r="14" spans="1:10" ht="18">
      <c r="A14" s="28" t="s">
        <v>7</v>
      </c>
      <c r="B14" s="29" t="e">
        <f>RANK(C14,$C$2:$C$18,0)</f>
        <v>#NUM!</v>
      </c>
      <c r="C14" s="30">
        <f>LARGE(F14:J14,1)+LARGE(F14:J14,2)+LARGE(F14:J14,3)</f>
        <v>90</v>
      </c>
      <c r="D14" s="29">
        <f t="shared" si="2"/>
        <v>13</v>
      </c>
      <c r="E14" s="31">
        <f t="shared" si="3"/>
        <v>90</v>
      </c>
      <c r="F14" s="31"/>
      <c r="G14" s="31"/>
      <c r="H14" s="31">
        <v>45</v>
      </c>
      <c r="I14" s="31">
        <v>34</v>
      </c>
      <c r="J14" s="31">
        <v>11</v>
      </c>
    </row>
    <row r="15" spans="1:10" ht="18">
      <c r="A15" s="28" t="s">
        <v>1</v>
      </c>
      <c r="B15" s="29"/>
      <c r="C15" s="30"/>
      <c r="D15" s="29">
        <f t="shared" si="2"/>
        <v>14</v>
      </c>
      <c r="E15" s="31">
        <f t="shared" si="3"/>
        <v>37</v>
      </c>
      <c r="F15" s="31"/>
      <c r="G15" s="31"/>
      <c r="H15" s="31">
        <v>25</v>
      </c>
      <c r="I15" s="31">
        <v>12</v>
      </c>
      <c r="J15" s="31"/>
    </row>
    <row r="16" spans="1:10" ht="18">
      <c r="A16" s="28"/>
      <c r="B16" s="29"/>
      <c r="C16" s="30"/>
      <c r="D16" s="29"/>
      <c r="E16" s="31"/>
      <c r="F16" s="31"/>
      <c r="G16" s="31"/>
      <c r="H16" s="31"/>
      <c r="I16" s="31"/>
      <c r="J16" s="31"/>
    </row>
    <row r="17" spans="1:10" ht="18">
      <c r="A17" s="28"/>
      <c r="B17" s="29"/>
      <c r="C17" s="30"/>
      <c r="D17" s="29"/>
      <c r="E17" s="31"/>
      <c r="F17" s="31"/>
      <c r="G17" s="31"/>
      <c r="H17" s="31"/>
      <c r="I17" s="31"/>
      <c r="J17" s="31"/>
    </row>
    <row r="18" spans="1:10" ht="18">
      <c r="A18" s="28"/>
      <c r="B18" s="29" t="e">
        <f>RANK(C18,$C$2:$C$18,0)</f>
        <v>#NUM!</v>
      </c>
      <c r="C18" s="30" t="e">
        <f>LARGE(F18:J18,1)+LARGE(F18:J18,2)+LARGE(F18:J18,3)</f>
        <v>#NUM!</v>
      </c>
      <c r="D18" s="29"/>
      <c r="E18" s="31"/>
      <c r="F18" s="31"/>
      <c r="G18" s="31"/>
      <c r="H18" s="31"/>
      <c r="I18" s="31"/>
      <c r="J18" s="31"/>
    </row>
    <row r="19" spans="1:10" ht="18.75" thickBot="1">
      <c r="A19" s="32"/>
      <c r="B19" s="33"/>
      <c r="C19" s="33" t="e">
        <f>SUM(C2:C18)</f>
        <v>#NUM!</v>
      </c>
      <c r="D19" s="33"/>
      <c r="E19" s="33">
        <f>SUM(E2:E18)</f>
        <v>5874</v>
      </c>
      <c r="F19" s="34"/>
      <c r="G19" s="34"/>
      <c r="H19" s="34"/>
      <c r="I19" s="34"/>
      <c r="J19" s="34"/>
    </row>
    <row r="21" ht="18">
      <c r="A21" s="28" t="s">
        <v>26</v>
      </c>
    </row>
    <row r="22" ht="18">
      <c r="A22" s="14" t="s">
        <v>30</v>
      </c>
    </row>
    <row r="23" ht="18">
      <c r="A23" s="37"/>
    </row>
    <row r="24" ht="18">
      <c r="A24" s="14" t="str">
        <f>"nombre de Clubs classés = "&amp;COUNTA(A2:A18)</f>
        <v>nombre de Clubs classés = 14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&amp;L&amp;F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Denis LEBOULLENGER</cp:lastModifiedBy>
  <cp:lastPrinted>2013-02-09T19:10:50Z</cp:lastPrinted>
  <dcterms:created xsi:type="dcterms:W3CDTF">2007-02-04T22:31:11Z</dcterms:created>
  <dcterms:modified xsi:type="dcterms:W3CDTF">2014-02-08T13:10:09Z</dcterms:modified>
  <cp:category/>
  <cp:version/>
  <cp:contentType/>
  <cp:contentStatus/>
</cp:coreProperties>
</file>