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120" tabRatio="639" activeTab="0"/>
  </bookViews>
  <sheets>
    <sheet name="CSCP" sheetId="1" r:id="rId1"/>
    <sheet name="SCPO" sheetId="2" r:id="rId2"/>
    <sheet name="BASC" sheetId="3" r:id="rId3"/>
    <sheet name="ASCO" sheetId="4" r:id="rId4"/>
    <sheet name="SCE1" sheetId="5" r:id="rId5"/>
    <sheet name="USCORG" sheetId="6" r:id="rId6"/>
    <sheet name="SCCS" sheetId="7" r:id="rId7"/>
    <sheet name="SCE2" sheetId="8" r:id="rId8"/>
    <sheet name="CHALLENGE" sheetId="9" r:id="rId9"/>
  </sheets>
  <definedNames/>
  <calcPr fullCalcOnLoad="1"/>
</workbook>
</file>

<file path=xl/sharedStrings.xml><?xml version="1.0" encoding="utf-8"?>
<sst xmlns="http://schemas.openxmlformats.org/spreadsheetml/2006/main" count="212" uniqueCount="53">
  <si>
    <t>ASAF</t>
  </si>
  <si>
    <t>ASCO</t>
  </si>
  <si>
    <t>BASC</t>
  </si>
  <si>
    <t>CSCP</t>
  </si>
  <si>
    <t>SCCS</t>
  </si>
  <si>
    <t>SCE</t>
  </si>
  <si>
    <t>SCPO</t>
  </si>
  <si>
    <t>USCORG</t>
  </si>
  <si>
    <t>1D</t>
  </si>
  <si>
    <t>2H</t>
  </si>
  <si>
    <t>3H</t>
  </si>
  <si>
    <t>rang</t>
  </si>
  <si>
    <t>CLUBS</t>
  </si>
  <si>
    <t>1H</t>
  </si>
  <si>
    <t>C3H</t>
  </si>
  <si>
    <t>C2H1D</t>
  </si>
  <si>
    <t>C2H</t>
  </si>
  <si>
    <t>C1H1D</t>
  </si>
  <si>
    <t>D1</t>
  </si>
  <si>
    <t>D2</t>
  </si>
  <si>
    <t>H1</t>
  </si>
  <si>
    <t>H2</t>
  </si>
  <si>
    <t>H3</t>
  </si>
  <si>
    <t>Ch1</t>
  </si>
  <si>
    <t xml:space="preserve">Ch1 = 3 meilleurs </t>
  </si>
  <si>
    <t>Ch2</t>
  </si>
  <si>
    <t>Rang1</t>
  </si>
  <si>
    <t>Rang2</t>
  </si>
  <si>
    <t>Ch2 = total 2D+3H</t>
  </si>
  <si>
    <t>RCF</t>
  </si>
  <si>
    <t>ST FR</t>
  </si>
  <si>
    <t>STADE FFR</t>
  </si>
  <si>
    <t>ASPTT BELFORT</t>
  </si>
  <si>
    <t>ASPTT ANNECY</t>
  </si>
  <si>
    <t>SCCS slalom 27 janv</t>
  </si>
  <si>
    <t>USCORG geant 26 janv</t>
  </si>
  <si>
    <t>CSMF</t>
  </si>
  <si>
    <t>ANNECY Semnoz</t>
  </si>
  <si>
    <t>GUC grenoble</t>
  </si>
  <si>
    <t>SCE Super Géant 25 janv</t>
  </si>
  <si>
    <t>ASCO Super Géant 25 janv</t>
  </si>
  <si>
    <t>ASPTT Belfort</t>
  </si>
  <si>
    <t>BASC SLALOM dim 24 janv</t>
  </si>
  <si>
    <t>CS Megeve</t>
  </si>
  <si>
    <t>ALPSKI</t>
  </si>
  <si>
    <t>ASPTT Annecy</t>
  </si>
  <si>
    <t>GUC Grenoble</t>
  </si>
  <si>
    <t>SCPO géant dim 24 janv</t>
  </si>
  <si>
    <t>DASSAULT</t>
  </si>
  <si>
    <t>STADE FR</t>
  </si>
  <si>
    <t xml:space="preserve">CSCP slalom sam 23 janv </t>
  </si>
  <si>
    <t>SCE geant jeu 28 jan</t>
  </si>
  <si>
    <t>CS MEGEVE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</si>
</sst>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22"/>
      <name val="Arial"/>
      <family val="2"/>
    </font>
    <font>
      <sz val="8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i/>
      <sz val="14"/>
      <name val="Arial"/>
      <family val="0"/>
    </font>
    <font>
      <sz val="14"/>
      <name val="Arial"/>
      <family val="0"/>
    </font>
    <font>
      <sz val="14"/>
      <color indexed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4" fillId="0" borderId="7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8" xfId="0" applyFont="1" applyFill="1" applyBorder="1" applyAlignment="1">
      <alignment horizontal="left"/>
    </xf>
    <xf numFmtId="43" fontId="7" fillId="0" borderId="9" xfId="15" applyFont="1" applyFill="1" applyBorder="1" applyAlignment="1">
      <alignment horizontal="center"/>
    </xf>
    <xf numFmtId="0" fontId="4" fillId="0" borderId="10" xfId="15" applyNumberFormat="1" applyFont="1" applyFill="1" applyBorder="1" applyAlignment="1">
      <alignment horizontal="center"/>
    </xf>
    <xf numFmtId="43" fontId="7" fillId="0" borderId="0" xfId="15" applyFont="1" applyFill="1" applyBorder="1" applyAlignment="1">
      <alignment/>
    </xf>
    <xf numFmtId="43" fontId="7" fillId="0" borderId="10" xfId="15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43" fontId="7" fillId="0" borderId="12" xfId="15" applyFont="1" applyFill="1" applyBorder="1" applyAlignment="1">
      <alignment horizontal="center"/>
    </xf>
    <xf numFmtId="0" fontId="4" fillId="0" borderId="13" xfId="15" applyNumberFormat="1" applyFont="1" applyFill="1" applyBorder="1" applyAlignment="1">
      <alignment horizontal="center"/>
    </xf>
    <xf numFmtId="43" fontId="7" fillId="0" borderId="14" xfId="15" applyFont="1" applyFill="1" applyBorder="1" applyAlignment="1">
      <alignment/>
    </xf>
    <xf numFmtId="43" fontId="7" fillId="0" borderId="13" xfId="15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left"/>
    </xf>
    <xf numFmtId="0" fontId="7" fillId="0" borderId="16" xfId="0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43" fontId="7" fillId="2" borderId="9" xfId="15" applyFont="1" applyFill="1" applyBorder="1" applyAlignment="1">
      <alignment horizontal="center"/>
    </xf>
    <xf numFmtId="0" fontId="4" fillId="2" borderId="10" xfId="15" applyNumberFormat="1" applyFont="1" applyFill="1" applyBorder="1" applyAlignment="1">
      <alignment horizontal="center"/>
    </xf>
    <xf numFmtId="43" fontId="7" fillId="2" borderId="12" xfId="15" applyFont="1" applyFill="1" applyBorder="1" applyAlignment="1">
      <alignment horizontal="center"/>
    </xf>
    <xf numFmtId="0" fontId="4" fillId="2" borderId="13" xfId="15" applyNumberFormat="1" applyFont="1" applyFill="1" applyBorder="1" applyAlignment="1">
      <alignment horizontal="center"/>
    </xf>
    <xf numFmtId="43" fontId="7" fillId="0" borderId="5" xfId="15" applyFont="1" applyFill="1" applyBorder="1" applyAlignment="1">
      <alignment/>
    </xf>
    <xf numFmtId="43" fontId="7" fillId="0" borderId="4" xfId="15" applyFont="1" applyFill="1" applyBorder="1" applyAlignment="1">
      <alignment/>
    </xf>
    <xf numFmtId="43" fontId="7" fillId="0" borderId="6" xfId="15" applyFont="1" applyFill="1" applyBorder="1" applyAlignment="1">
      <alignment/>
    </xf>
    <xf numFmtId="43" fontId="7" fillId="0" borderId="9" xfId="15" applyFont="1" applyFill="1" applyBorder="1" applyAlignment="1">
      <alignment/>
    </xf>
    <xf numFmtId="43" fontId="7" fillId="0" borderId="12" xfId="15" applyFont="1" applyFill="1" applyBorder="1" applyAlignment="1">
      <alignment/>
    </xf>
    <xf numFmtId="0" fontId="9" fillId="0" borderId="7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17" xfId="0" applyFont="1" applyFill="1" applyBorder="1" applyAlignment="1">
      <alignment horizontal="left"/>
    </xf>
    <xf numFmtId="43" fontId="7" fillId="0" borderId="5" xfId="15" applyFont="1" applyFill="1" applyBorder="1" applyAlignment="1">
      <alignment horizontal="center"/>
    </xf>
    <xf numFmtId="0" fontId="4" fillId="0" borderId="6" xfId="15" applyNumberFormat="1" applyFont="1" applyFill="1" applyBorder="1" applyAlignment="1">
      <alignment horizontal="center"/>
    </xf>
    <xf numFmtId="43" fontId="7" fillId="2" borderId="5" xfId="15" applyFont="1" applyFill="1" applyBorder="1" applyAlignment="1">
      <alignment horizontal="center"/>
    </xf>
    <xf numFmtId="0" fontId="4" fillId="2" borderId="6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="70" zoomScaleNormal="70" workbookViewId="0" topLeftCell="A1">
      <selection activeCell="B22" sqref="B22"/>
    </sheetView>
  </sheetViews>
  <sheetFormatPr defaultColWidth="11.421875" defaultRowHeight="12.75"/>
  <cols>
    <col min="1" max="1" width="15.8515625" style="0" customWidth="1"/>
    <col min="2" max="2" width="17.421875" style="0" customWidth="1"/>
    <col min="3" max="3" width="8.28125" style="0" bestFit="1" customWidth="1"/>
    <col min="4" max="4" width="17.7109375" style="0" customWidth="1"/>
    <col min="5" max="5" width="8.28125" style="0" bestFit="1" customWidth="1"/>
    <col min="6" max="6" width="16.7109375" style="0" customWidth="1"/>
    <col min="7" max="7" width="8.28125" style="0" bestFit="1" customWidth="1"/>
    <col min="8" max="8" width="16.28125" style="0" bestFit="1" customWidth="1"/>
    <col min="9" max="9" width="8.28125" style="0" bestFit="1" customWidth="1"/>
    <col min="10" max="10" width="16.28125" style="0" bestFit="1" customWidth="1"/>
    <col min="11" max="11" width="13.8515625" style="0" customWidth="1"/>
    <col min="12" max="12" width="18.00390625" style="0" bestFit="1" customWidth="1"/>
    <col min="13" max="13" width="16.140625" style="0" customWidth="1"/>
  </cols>
  <sheetData>
    <row r="1" spans="1:13" ht="28.5" thickBot="1">
      <c r="A1" s="2" t="s">
        <v>50</v>
      </c>
      <c r="B1" s="5"/>
      <c r="C1" s="3"/>
      <c r="D1" s="3"/>
      <c r="E1" s="3"/>
      <c r="F1" s="3"/>
      <c r="G1" s="3"/>
      <c r="H1" s="3"/>
      <c r="I1" s="4"/>
      <c r="J1" s="5"/>
      <c r="K1" s="3"/>
      <c r="L1" s="3"/>
      <c r="M1" s="4"/>
    </row>
    <row r="2" spans="1:13" s="14" customFormat="1" ht="19.5" thickBot="1">
      <c r="A2" s="9" t="s">
        <v>12</v>
      </c>
      <c r="B2" s="10" t="s">
        <v>16</v>
      </c>
      <c r="C2" s="11" t="s">
        <v>11</v>
      </c>
      <c r="D2" s="10" t="s">
        <v>14</v>
      </c>
      <c r="E2" s="11" t="s">
        <v>11</v>
      </c>
      <c r="F2" s="38" t="s">
        <v>15</v>
      </c>
      <c r="G2" s="39" t="s">
        <v>11</v>
      </c>
      <c r="H2" s="10" t="s">
        <v>17</v>
      </c>
      <c r="I2" s="11" t="s">
        <v>11</v>
      </c>
      <c r="J2" s="12" t="s">
        <v>8</v>
      </c>
      <c r="K2" s="12" t="s">
        <v>13</v>
      </c>
      <c r="L2" s="12" t="s">
        <v>9</v>
      </c>
      <c r="M2" s="13" t="s">
        <v>10</v>
      </c>
    </row>
    <row r="3" spans="1:13" s="14" customFormat="1" ht="18">
      <c r="A3" s="15" t="s">
        <v>4</v>
      </c>
      <c r="B3" s="16">
        <f aca="true" t="shared" si="0" ref="B3:B11">IF(SUM(K3:L3)&gt;9999,"NC",SUM(K3:L3))</f>
        <v>178.77</v>
      </c>
      <c r="C3" s="17">
        <f aca="true" t="shared" si="1" ref="C3:C11">IF(B3="NC","NC",RANK(B3,$B$3:$B$11,1))</f>
        <v>4</v>
      </c>
      <c r="D3" s="16" t="str">
        <f aca="true" t="shared" si="2" ref="D3:D11">IF(SUM(K3:M3)&gt;9999,"NC",SUM(K3:M3))</f>
        <v>NC</v>
      </c>
      <c r="E3" s="17" t="str">
        <f aca="true" t="shared" si="3" ref="E3:E11">IF(D3="NC","NC",RANK(D3,$D$3:$D$11,1))</f>
        <v>NC</v>
      </c>
      <c r="F3" s="40">
        <f aca="true" t="shared" si="4" ref="F3:F11">IF(SUM(J3:L3)&gt;9999,"NC",SUM(J3:L3))</f>
        <v>178.77</v>
      </c>
      <c r="G3" s="41">
        <f aca="true" t="shared" si="5" ref="G3:G11">IF(F3="NC","NC",RANK(F3,$F$3:$F$11,1))</f>
        <v>1</v>
      </c>
      <c r="H3" s="16">
        <f aca="true" t="shared" si="6" ref="H3:H11">IF(SUM(J3:K3)&gt;9999,"NC",SUM(J3:K3))</f>
        <v>65.54</v>
      </c>
      <c r="I3" s="17">
        <f aca="true" t="shared" si="7" ref="I3:I11">IF(H3="NC","NC",RANK(H3,$H$3:$H$11,1))</f>
        <v>1</v>
      </c>
      <c r="J3" s="18">
        <v>0</v>
      </c>
      <c r="K3" s="18">
        <v>65.54</v>
      </c>
      <c r="L3" s="18">
        <v>113.23</v>
      </c>
      <c r="M3" s="19">
        <v>9999</v>
      </c>
    </row>
    <row r="4" spans="1:13" s="14" customFormat="1" ht="18">
      <c r="A4" s="15" t="s">
        <v>36</v>
      </c>
      <c r="B4" s="16">
        <f t="shared" si="0"/>
        <v>23.99</v>
      </c>
      <c r="C4" s="17">
        <f t="shared" si="1"/>
        <v>1</v>
      </c>
      <c r="D4" s="16" t="str">
        <f t="shared" si="2"/>
        <v>NC</v>
      </c>
      <c r="E4" s="17" t="str">
        <f t="shared" si="3"/>
        <v>NC</v>
      </c>
      <c r="F4" s="40">
        <f t="shared" si="4"/>
        <v>252.95000000000002</v>
      </c>
      <c r="G4" s="41">
        <f t="shared" si="5"/>
        <v>2</v>
      </c>
      <c r="H4" s="16">
        <f t="shared" si="6"/>
        <v>228.96</v>
      </c>
      <c r="I4" s="17">
        <f t="shared" si="7"/>
        <v>2</v>
      </c>
      <c r="J4" s="18">
        <v>228.96</v>
      </c>
      <c r="K4" s="18">
        <v>0</v>
      </c>
      <c r="L4" s="18">
        <v>23.99</v>
      </c>
      <c r="M4" s="18">
        <v>9999</v>
      </c>
    </row>
    <row r="5" spans="1:13" s="14" customFormat="1" ht="18">
      <c r="A5" s="15" t="s">
        <v>7</v>
      </c>
      <c r="B5" s="16">
        <f t="shared" si="0"/>
        <v>148.42000000000002</v>
      </c>
      <c r="C5" s="17">
        <f t="shared" si="1"/>
        <v>3</v>
      </c>
      <c r="D5" s="16">
        <f t="shared" si="2"/>
        <v>288.22</v>
      </c>
      <c r="E5" s="17">
        <f t="shared" si="3"/>
        <v>1</v>
      </c>
      <c r="F5" s="40">
        <f t="shared" si="4"/>
        <v>323.91</v>
      </c>
      <c r="G5" s="41">
        <f t="shared" si="5"/>
        <v>3</v>
      </c>
      <c r="H5" s="16">
        <f t="shared" si="6"/>
        <v>242.41000000000003</v>
      </c>
      <c r="I5" s="17">
        <f t="shared" si="7"/>
        <v>3</v>
      </c>
      <c r="J5" s="18">
        <v>175.49</v>
      </c>
      <c r="K5" s="18">
        <v>66.92</v>
      </c>
      <c r="L5" s="18">
        <v>81.5</v>
      </c>
      <c r="M5" s="19">
        <v>139.8</v>
      </c>
    </row>
    <row r="6" spans="1:13" s="14" customFormat="1" ht="18">
      <c r="A6" s="15" t="s">
        <v>1</v>
      </c>
      <c r="B6" s="16">
        <f t="shared" si="0"/>
        <v>351.27</v>
      </c>
      <c r="C6" s="17">
        <f t="shared" si="1"/>
        <v>7</v>
      </c>
      <c r="D6" s="16">
        <f t="shared" si="2"/>
        <v>543.02</v>
      </c>
      <c r="E6" s="17">
        <f t="shared" si="3"/>
        <v>4</v>
      </c>
      <c r="F6" s="40">
        <f t="shared" si="4"/>
        <v>492.07</v>
      </c>
      <c r="G6" s="41">
        <f t="shared" si="5"/>
        <v>4</v>
      </c>
      <c r="H6" s="16">
        <f t="shared" si="6"/>
        <v>305.68</v>
      </c>
      <c r="I6" s="17">
        <f t="shared" si="7"/>
        <v>4</v>
      </c>
      <c r="J6" s="18">
        <v>140.8</v>
      </c>
      <c r="K6" s="18">
        <v>164.88</v>
      </c>
      <c r="L6" s="18">
        <v>186.39</v>
      </c>
      <c r="M6" s="19">
        <v>191.75</v>
      </c>
    </row>
    <row r="7" spans="1:13" s="14" customFormat="1" ht="18">
      <c r="A7" s="15" t="s">
        <v>6</v>
      </c>
      <c r="B7" s="16">
        <f t="shared" si="0"/>
        <v>206.23000000000002</v>
      </c>
      <c r="C7" s="17">
        <f t="shared" si="1"/>
        <v>5</v>
      </c>
      <c r="D7" s="16">
        <f t="shared" si="2"/>
        <v>353.46000000000004</v>
      </c>
      <c r="E7" s="17">
        <f t="shared" si="3"/>
        <v>2</v>
      </c>
      <c r="F7" s="40">
        <f t="shared" si="4"/>
        <v>506.05</v>
      </c>
      <c r="G7" s="41">
        <f t="shared" si="5"/>
        <v>5</v>
      </c>
      <c r="H7" s="16">
        <f t="shared" si="6"/>
        <v>402.44</v>
      </c>
      <c r="I7" s="17">
        <f t="shared" si="7"/>
        <v>6</v>
      </c>
      <c r="J7" s="18">
        <v>299.82</v>
      </c>
      <c r="K7" s="18">
        <v>102.62</v>
      </c>
      <c r="L7" s="18">
        <v>103.61</v>
      </c>
      <c r="M7" s="19">
        <v>147.23</v>
      </c>
    </row>
    <row r="8" spans="1:13" s="14" customFormat="1" ht="18">
      <c r="A8" s="15" t="s">
        <v>0</v>
      </c>
      <c r="B8" s="16" t="str">
        <f t="shared" si="0"/>
        <v>NC</v>
      </c>
      <c r="C8" s="17" t="str">
        <f t="shared" si="1"/>
        <v>NC</v>
      </c>
      <c r="D8" s="16" t="str">
        <f t="shared" si="2"/>
        <v>NC</v>
      </c>
      <c r="E8" s="17" t="str">
        <f t="shared" si="3"/>
        <v>NC</v>
      </c>
      <c r="F8" s="40" t="str">
        <f t="shared" si="4"/>
        <v>NC</v>
      </c>
      <c r="G8" s="41" t="str">
        <f t="shared" si="5"/>
        <v>NC</v>
      </c>
      <c r="H8" s="16">
        <f t="shared" si="6"/>
        <v>347.34000000000003</v>
      </c>
      <c r="I8" s="17">
        <f t="shared" si="7"/>
        <v>5</v>
      </c>
      <c r="J8" s="18">
        <v>296.87</v>
      </c>
      <c r="K8" s="18">
        <v>50.47</v>
      </c>
      <c r="L8" s="18">
        <v>9999</v>
      </c>
      <c r="M8" s="19">
        <v>9999</v>
      </c>
    </row>
    <row r="9" spans="1:13" s="14" customFormat="1" ht="18">
      <c r="A9" s="15" t="s">
        <v>3</v>
      </c>
      <c r="B9" s="16">
        <f t="shared" si="0"/>
        <v>242.41</v>
      </c>
      <c r="C9" s="17">
        <f t="shared" si="1"/>
        <v>6</v>
      </c>
      <c r="D9" s="16">
        <f t="shared" si="2"/>
        <v>388.15</v>
      </c>
      <c r="E9" s="17">
        <f t="shared" si="3"/>
        <v>3</v>
      </c>
      <c r="F9" s="40" t="str">
        <f t="shared" si="4"/>
        <v>NC</v>
      </c>
      <c r="G9" s="41" t="str">
        <f t="shared" si="5"/>
        <v>NC</v>
      </c>
      <c r="H9" s="16" t="str">
        <f t="shared" si="6"/>
        <v>NC</v>
      </c>
      <c r="I9" s="17" t="str">
        <f t="shared" si="7"/>
        <v>NC</v>
      </c>
      <c r="J9" s="18">
        <v>9999</v>
      </c>
      <c r="K9" s="18">
        <v>97.56</v>
      </c>
      <c r="L9" s="18">
        <v>144.85</v>
      </c>
      <c r="M9" s="19">
        <v>145.74</v>
      </c>
    </row>
    <row r="10" spans="1:13" s="14" customFormat="1" ht="18">
      <c r="A10" s="15" t="s">
        <v>29</v>
      </c>
      <c r="B10" s="16">
        <f t="shared" si="0"/>
        <v>98.14999999999999</v>
      </c>
      <c r="C10" s="17">
        <f t="shared" si="1"/>
        <v>2</v>
      </c>
      <c r="D10" s="16" t="str">
        <f t="shared" si="2"/>
        <v>NC</v>
      </c>
      <c r="E10" s="17" t="str">
        <f t="shared" si="3"/>
        <v>NC</v>
      </c>
      <c r="F10" s="40" t="str">
        <f t="shared" si="4"/>
        <v>NC</v>
      </c>
      <c r="G10" s="41" t="str">
        <f t="shared" si="5"/>
        <v>NC</v>
      </c>
      <c r="H10" s="16" t="str">
        <f t="shared" si="6"/>
        <v>NC</v>
      </c>
      <c r="I10" s="17" t="str">
        <f t="shared" si="7"/>
        <v>NC</v>
      </c>
      <c r="J10" s="18">
        <v>9999</v>
      </c>
      <c r="K10" s="18">
        <v>21.91</v>
      </c>
      <c r="L10" s="18">
        <v>76.24</v>
      </c>
      <c r="M10" s="19">
        <v>9999</v>
      </c>
    </row>
    <row r="11" spans="1:13" s="14" customFormat="1" ht="18.75" thickBot="1">
      <c r="A11" s="20" t="s">
        <v>5</v>
      </c>
      <c r="B11" s="21">
        <f t="shared" si="0"/>
        <v>355.93</v>
      </c>
      <c r="C11" s="22">
        <f t="shared" si="1"/>
        <v>8</v>
      </c>
      <c r="D11" s="21">
        <f t="shared" si="2"/>
        <v>686.78</v>
      </c>
      <c r="E11" s="22">
        <f t="shared" si="3"/>
        <v>5</v>
      </c>
      <c r="F11" s="42" t="str">
        <f t="shared" si="4"/>
        <v>NC</v>
      </c>
      <c r="G11" s="43" t="str">
        <f t="shared" si="5"/>
        <v>NC</v>
      </c>
      <c r="H11" s="21" t="str">
        <f t="shared" si="6"/>
        <v>NC</v>
      </c>
      <c r="I11" s="22" t="str">
        <f t="shared" si="7"/>
        <v>NC</v>
      </c>
      <c r="J11" s="18">
        <v>9999</v>
      </c>
      <c r="K11" s="23">
        <v>54.13</v>
      </c>
      <c r="L11" s="23">
        <v>301.8</v>
      </c>
      <c r="M11" s="24">
        <v>330.85</v>
      </c>
    </row>
    <row r="12" spans="3:9" ht="12.75">
      <c r="C12" s="1"/>
      <c r="E12" s="1"/>
      <c r="I12" s="1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1"/>
  <headerFooter alignWithMargins="0">
    <oddHeader>&amp;C&amp;A</oddHeader>
    <oddFooter>&amp;L&amp;F  &amp;D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="70" zoomScaleNormal="70" workbookViewId="0" topLeftCell="A1">
      <selection activeCell="A23" sqref="A23"/>
    </sheetView>
  </sheetViews>
  <sheetFormatPr defaultColWidth="11.421875" defaultRowHeight="12.75"/>
  <cols>
    <col min="1" max="1" width="22.8515625" style="0" customWidth="1"/>
    <col min="2" max="2" width="13.8515625" style="0" bestFit="1" customWidth="1"/>
    <col min="3" max="3" width="8.28125" style="1" bestFit="1" customWidth="1"/>
    <col min="4" max="4" width="16.57421875" style="0" customWidth="1"/>
    <col min="5" max="5" width="8.28125" style="1" bestFit="1" customWidth="1"/>
    <col min="6" max="6" width="13.8515625" style="0" bestFit="1" customWidth="1"/>
    <col min="7" max="7" width="8.28125" style="0" bestFit="1" customWidth="1"/>
    <col min="8" max="8" width="16.8515625" style="0" customWidth="1"/>
    <col min="9" max="9" width="8.28125" style="1" bestFit="1" customWidth="1"/>
    <col min="10" max="13" width="16.421875" style="0" bestFit="1" customWidth="1"/>
  </cols>
  <sheetData>
    <row r="1" spans="1:13" ht="28.5" thickBot="1">
      <c r="A1" s="2" t="s">
        <v>47</v>
      </c>
      <c r="B1" s="5"/>
      <c r="C1" s="3"/>
      <c r="D1" s="3"/>
      <c r="E1" s="3"/>
      <c r="F1" s="3"/>
      <c r="G1" s="3"/>
      <c r="H1" s="3"/>
      <c r="I1" s="4"/>
      <c r="J1" s="5"/>
      <c r="K1" s="3"/>
      <c r="L1" s="3"/>
      <c r="M1" s="4"/>
    </row>
    <row r="2" spans="1:13" s="14" customFormat="1" ht="19.5" thickBot="1">
      <c r="A2" s="9" t="s">
        <v>12</v>
      </c>
      <c r="B2" s="10" t="s">
        <v>16</v>
      </c>
      <c r="C2" s="11" t="s">
        <v>11</v>
      </c>
      <c r="D2" s="10" t="s">
        <v>14</v>
      </c>
      <c r="E2" s="11" t="s">
        <v>11</v>
      </c>
      <c r="F2" s="38" t="s">
        <v>15</v>
      </c>
      <c r="G2" s="39" t="s">
        <v>11</v>
      </c>
      <c r="H2" s="10" t="s">
        <v>17</v>
      </c>
      <c r="I2" s="11" t="s">
        <v>11</v>
      </c>
      <c r="J2" s="12" t="s">
        <v>8</v>
      </c>
      <c r="K2" s="12" t="s">
        <v>13</v>
      </c>
      <c r="L2" s="12" t="s">
        <v>9</v>
      </c>
      <c r="M2" s="13" t="s">
        <v>10</v>
      </c>
    </row>
    <row r="3" spans="1:13" s="14" customFormat="1" ht="18">
      <c r="A3" s="57" t="s">
        <v>4</v>
      </c>
      <c r="B3" s="58">
        <f aca="true" t="shared" si="0" ref="B3:B17">IF(SUM(K3:L3)&gt;9999,"NC",SUM(K3:L3))</f>
        <v>159.29000000000002</v>
      </c>
      <c r="C3" s="59">
        <f aca="true" t="shared" si="1" ref="C3:C17">IF(B3="NC","NC",RANK(B3,$B$3:$B$17,1))</f>
        <v>4</v>
      </c>
      <c r="D3" s="58" t="str">
        <f aca="true" t="shared" si="2" ref="D3:D17">IF(SUM(K3:M3)&gt;9999,"NC",SUM(K3:M3))</f>
        <v>NC</v>
      </c>
      <c r="E3" s="59" t="str">
        <f aca="true" t="shared" si="3" ref="E3:E17">IF(D3="NC","NC",RANK(D3,$D$3:$D$17,1))</f>
        <v>NC</v>
      </c>
      <c r="F3" s="60">
        <f aca="true" t="shared" si="4" ref="F3:F17">IF(SUM(J3:L3)&gt;9999,"NC",SUM(J3:L3))</f>
        <v>219.63</v>
      </c>
      <c r="G3" s="61">
        <f aca="true" t="shared" si="5" ref="G3:G17">IF(F3="NC","NC",RANK(F3,$F$3:$F$17,1))</f>
        <v>1</v>
      </c>
      <c r="H3" s="58">
        <f aca="true" t="shared" si="6" ref="H3:H17">IF(SUM(J3:K3)&gt;9999,"NC",SUM(J3:K3))</f>
        <v>133.45</v>
      </c>
      <c r="I3" s="59">
        <f aca="true" t="shared" si="7" ref="I3:I17">IF(H3="NC","NC",RANK(H3,$H$3:$H$17,1))</f>
        <v>1</v>
      </c>
      <c r="J3" s="44">
        <v>60.34</v>
      </c>
      <c r="K3" s="45">
        <v>73.11</v>
      </c>
      <c r="L3" s="45">
        <v>86.18</v>
      </c>
      <c r="M3" s="46">
        <v>9999</v>
      </c>
    </row>
    <row r="4" spans="1:13" s="14" customFormat="1" ht="18">
      <c r="A4" s="15" t="s">
        <v>36</v>
      </c>
      <c r="B4" s="16">
        <f t="shared" si="0"/>
        <v>84.72</v>
      </c>
      <c r="C4" s="17">
        <f t="shared" si="1"/>
        <v>1</v>
      </c>
      <c r="D4" s="16">
        <f t="shared" si="2"/>
        <v>183.41</v>
      </c>
      <c r="E4" s="17">
        <f t="shared" si="3"/>
        <v>1</v>
      </c>
      <c r="F4" s="40">
        <f t="shared" si="4"/>
        <v>372.82000000000005</v>
      </c>
      <c r="G4" s="41">
        <f t="shared" si="5"/>
        <v>2</v>
      </c>
      <c r="H4" s="16">
        <f t="shared" si="6"/>
        <v>324.02000000000004</v>
      </c>
      <c r="I4" s="17">
        <f t="shared" si="7"/>
        <v>5</v>
      </c>
      <c r="J4" s="47">
        <v>288.1</v>
      </c>
      <c r="K4" s="18">
        <v>35.92</v>
      </c>
      <c r="L4" s="18">
        <v>48.8</v>
      </c>
      <c r="M4" s="19">
        <v>98.69</v>
      </c>
    </row>
    <row r="5" spans="1:13" s="14" customFormat="1" ht="18">
      <c r="A5" s="15" t="s">
        <v>7</v>
      </c>
      <c r="B5" s="16">
        <f t="shared" si="0"/>
        <v>296.62</v>
      </c>
      <c r="C5" s="17">
        <f t="shared" si="1"/>
        <v>8</v>
      </c>
      <c r="D5" s="16">
        <f t="shared" si="2"/>
        <v>607.21</v>
      </c>
      <c r="E5" s="17">
        <f t="shared" si="3"/>
        <v>7</v>
      </c>
      <c r="F5" s="40">
        <f t="shared" si="4"/>
        <v>497.23</v>
      </c>
      <c r="G5" s="41">
        <f t="shared" si="5"/>
        <v>3</v>
      </c>
      <c r="H5" s="16">
        <f t="shared" si="6"/>
        <v>303.29</v>
      </c>
      <c r="I5" s="17">
        <f t="shared" si="7"/>
        <v>4</v>
      </c>
      <c r="J5" s="47">
        <v>200.61</v>
      </c>
      <c r="K5" s="18">
        <v>102.68</v>
      </c>
      <c r="L5" s="18">
        <v>193.94</v>
      </c>
      <c r="M5" s="19">
        <v>310.59</v>
      </c>
    </row>
    <row r="6" spans="1:13" s="14" customFormat="1" ht="18">
      <c r="A6" s="15" t="s">
        <v>6</v>
      </c>
      <c r="B6" s="16">
        <f t="shared" si="0"/>
        <v>280.29999999999995</v>
      </c>
      <c r="C6" s="17">
        <f t="shared" si="1"/>
        <v>7</v>
      </c>
      <c r="D6" s="16">
        <f t="shared" si="2"/>
        <v>438.14</v>
      </c>
      <c r="E6" s="17">
        <f t="shared" si="3"/>
        <v>4</v>
      </c>
      <c r="F6" s="40">
        <f t="shared" si="4"/>
        <v>509.06999999999994</v>
      </c>
      <c r="G6" s="41">
        <f t="shared" si="5"/>
        <v>4</v>
      </c>
      <c r="H6" s="16">
        <f t="shared" si="6"/>
        <v>357.4</v>
      </c>
      <c r="I6" s="17">
        <f t="shared" si="7"/>
        <v>6</v>
      </c>
      <c r="J6" s="47">
        <v>228.77</v>
      </c>
      <c r="K6" s="18">
        <v>128.63</v>
      </c>
      <c r="L6" s="18">
        <v>151.67</v>
      </c>
      <c r="M6" s="19">
        <v>157.84</v>
      </c>
    </row>
    <row r="7" spans="1:13" s="14" customFormat="1" ht="18">
      <c r="A7" s="15" t="s">
        <v>1</v>
      </c>
      <c r="B7" s="16">
        <f t="shared" si="0"/>
        <v>573.66</v>
      </c>
      <c r="C7" s="17">
        <f t="shared" si="1"/>
        <v>12</v>
      </c>
      <c r="D7" s="16">
        <f t="shared" si="2"/>
        <v>902.5799999999999</v>
      </c>
      <c r="E7" s="17">
        <f t="shared" si="3"/>
        <v>8</v>
      </c>
      <c r="F7" s="40">
        <f t="shared" si="4"/>
        <v>702.54</v>
      </c>
      <c r="G7" s="41">
        <f t="shared" si="5"/>
        <v>5</v>
      </c>
      <c r="H7" s="16">
        <f t="shared" si="6"/>
        <v>415.53</v>
      </c>
      <c r="I7" s="17">
        <f t="shared" si="7"/>
        <v>7</v>
      </c>
      <c r="J7" s="47">
        <v>128.88</v>
      </c>
      <c r="K7" s="18">
        <v>286.65</v>
      </c>
      <c r="L7" s="18">
        <v>287.01</v>
      </c>
      <c r="M7" s="19">
        <v>328.92</v>
      </c>
    </row>
    <row r="8" spans="1:13" s="14" customFormat="1" ht="18">
      <c r="A8" s="15" t="s">
        <v>0</v>
      </c>
      <c r="B8" s="16">
        <f t="shared" si="0"/>
        <v>155.12</v>
      </c>
      <c r="C8" s="17">
        <f t="shared" si="1"/>
        <v>3</v>
      </c>
      <c r="D8" s="16" t="str">
        <f t="shared" si="2"/>
        <v>NC</v>
      </c>
      <c r="E8" s="17" t="str">
        <f t="shared" si="3"/>
        <v>NC</v>
      </c>
      <c r="F8" s="40" t="str">
        <f t="shared" si="4"/>
        <v>NC</v>
      </c>
      <c r="G8" s="41" t="str">
        <f t="shared" si="5"/>
        <v>NC</v>
      </c>
      <c r="H8" s="16">
        <f t="shared" si="6"/>
        <v>9999</v>
      </c>
      <c r="I8" s="17">
        <f t="shared" si="7"/>
        <v>8</v>
      </c>
      <c r="J8" s="47">
        <v>9999</v>
      </c>
      <c r="K8" s="18">
        <v>0</v>
      </c>
      <c r="L8" s="18">
        <v>155.12</v>
      </c>
      <c r="M8" s="19">
        <v>9999</v>
      </c>
    </row>
    <row r="9" spans="1:13" s="14" customFormat="1" ht="18">
      <c r="A9" s="15" t="s">
        <v>33</v>
      </c>
      <c r="B9" s="16">
        <f t="shared" si="0"/>
        <v>181.95999999999998</v>
      </c>
      <c r="C9" s="17">
        <f t="shared" si="1"/>
        <v>5</v>
      </c>
      <c r="D9" s="16">
        <f t="shared" si="2"/>
        <v>294.99</v>
      </c>
      <c r="E9" s="17">
        <f t="shared" si="3"/>
        <v>2</v>
      </c>
      <c r="F9" s="40" t="str">
        <f t="shared" si="4"/>
        <v>NC</v>
      </c>
      <c r="G9" s="41" t="str">
        <f t="shared" si="5"/>
        <v>NC</v>
      </c>
      <c r="H9" s="16" t="str">
        <f t="shared" si="6"/>
        <v>NC</v>
      </c>
      <c r="I9" s="17" t="str">
        <f t="shared" si="7"/>
        <v>NC</v>
      </c>
      <c r="J9" s="47">
        <v>9999</v>
      </c>
      <c r="K9" s="18">
        <v>71.66</v>
      </c>
      <c r="L9" s="18">
        <v>110.3</v>
      </c>
      <c r="M9" s="19">
        <v>113.03</v>
      </c>
    </row>
    <row r="10" spans="1:13" s="14" customFormat="1" ht="18">
      <c r="A10" s="15" t="s">
        <v>3</v>
      </c>
      <c r="B10" s="16">
        <f t="shared" si="0"/>
        <v>364.84000000000003</v>
      </c>
      <c r="C10" s="17">
        <f t="shared" si="1"/>
        <v>10</v>
      </c>
      <c r="D10" s="16">
        <f t="shared" si="2"/>
        <v>568.58</v>
      </c>
      <c r="E10" s="17">
        <f t="shared" si="3"/>
        <v>6</v>
      </c>
      <c r="F10" s="40" t="str">
        <f t="shared" si="4"/>
        <v>NC</v>
      </c>
      <c r="G10" s="41" t="str">
        <f t="shared" si="5"/>
        <v>NC</v>
      </c>
      <c r="H10" s="16" t="str">
        <f t="shared" si="6"/>
        <v>NC</v>
      </c>
      <c r="I10" s="17" t="str">
        <f t="shared" si="7"/>
        <v>NC</v>
      </c>
      <c r="J10" s="47">
        <v>9999</v>
      </c>
      <c r="K10" s="18">
        <v>177.25</v>
      </c>
      <c r="L10" s="18">
        <v>187.59</v>
      </c>
      <c r="M10" s="19">
        <v>203.74</v>
      </c>
    </row>
    <row r="11" spans="1:13" s="14" customFormat="1" ht="18">
      <c r="A11" s="15" t="s">
        <v>48</v>
      </c>
      <c r="B11" s="16" t="str">
        <f t="shared" si="0"/>
        <v>NC</v>
      </c>
      <c r="C11" s="17" t="str">
        <f t="shared" si="1"/>
        <v>NC</v>
      </c>
      <c r="D11" s="16" t="str">
        <f t="shared" si="2"/>
        <v>NC</v>
      </c>
      <c r="E11" s="17" t="str">
        <f t="shared" si="3"/>
        <v>NC</v>
      </c>
      <c r="F11" s="40" t="str">
        <f t="shared" si="4"/>
        <v>NC</v>
      </c>
      <c r="G11" s="41" t="str">
        <f t="shared" si="5"/>
        <v>NC</v>
      </c>
      <c r="H11" s="16">
        <f t="shared" si="6"/>
        <v>134.61</v>
      </c>
      <c r="I11" s="17">
        <f t="shared" si="7"/>
        <v>2</v>
      </c>
      <c r="J11" s="47">
        <v>0</v>
      </c>
      <c r="K11" s="18">
        <v>134.61</v>
      </c>
      <c r="L11" s="18">
        <v>9999</v>
      </c>
      <c r="M11" s="19">
        <v>9999</v>
      </c>
    </row>
    <row r="12" spans="1:13" s="14" customFormat="1" ht="18">
      <c r="A12" s="15" t="s">
        <v>43</v>
      </c>
      <c r="B12" s="16" t="str">
        <f t="shared" si="0"/>
        <v>NC</v>
      </c>
      <c r="C12" s="17" t="str">
        <f t="shared" si="1"/>
        <v>NC</v>
      </c>
      <c r="D12" s="16" t="str">
        <f t="shared" si="2"/>
        <v>NC</v>
      </c>
      <c r="E12" s="17" t="str">
        <f t="shared" si="3"/>
        <v>NC</v>
      </c>
      <c r="F12" s="40" t="str">
        <f t="shared" si="4"/>
        <v>NC</v>
      </c>
      <c r="G12" s="41" t="str">
        <f t="shared" si="5"/>
        <v>NC</v>
      </c>
      <c r="H12" s="16">
        <f t="shared" si="6"/>
        <v>199.63</v>
      </c>
      <c r="I12" s="17">
        <f t="shared" si="7"/>
        <v>3</v>
      </c>
      <c r="J12" s="47">
        <v>54.13</v>
      </c>
      <c r="K12" s="18">
        <v>145.5</v>
      </c>
      <c r="L12" s="18">
        <v>9999</v>
      </c>
      <c r="M12" s="19">
        <v>9999</v>
      </c>
    </row>
    <row r="13" spans="1:13" s="14" customFormat="1" ht="18">
      <c r="A13" s="15" t="s">
        <v>46</v>
      </c>
      <c r="B13" s="16">
        <f t="shared" si="0"/>
        <v>696.11</v>
      </c>
      <c r="C13" s="17">
        <f t="shared" si="1"/>
        <v>13</v>
      </c>
      <c r="D13" s="16" t="str">
        <f t="shared" si="2"/>
        <v>NC</v>
      </c>
      <c r="E13" s="17" t="str">
        <f t="shared" si="3"/>
        <v>NC</v>
      </c>
      <c r="F13" s="40" t="str">
        <f t="shared" si="4"/>
        <v>NC</v>
      </c>
      <c r="G13" s="41" t="str">
        <f t="shared" si="5"/>
        <v>NC</v>
      </c>
      <c r="H13" s="16" t="str">
        <f t="shared" si="6"/>
        <v>NC</v>
      </c>
      <c r="I13" s="17" t="str">
        <f t="shared" si="7"/>
        <v>NC</v>
      </c>
      <c r="J13" s="47">
        <v>9999</v>
      </c>
      <c r="K13" s="18">
        <v>324.38</v>
      </c>
      <c r="L13" s="18">
        <v>371.73</v>
      </c>
      <c r="M13" s="19">
        <v>9999</v>
      </c>
    </row>
    <row r="14" spans="1:13" s="14" customFormat="1" ht="18">
      <c r="A14" s="15" t="s">
        <v>44</v>
      </c>
      <c r="B14" s="16">
        <f t="shared" si="0"/>
        <v>299.53</v>
      </c>
      <c r="C14" s="17">
        <f t="shared" si="1"/>
        <v>9</v>
      </c>
      <c r="D14" s="16" t="str">
        <f t="shared" si="2"/>
        <v>NC</v>
      </c>
      <c r="E14" s="17" t="str">
        <f t="shared" si="3"/>
        <v>NC</v>
      </c>
      <c r="F14" s="40" t="str">
        <f t="shared" si="4"/>
        <v>NC</v>
      </c>
      <c r="G14" s="41" t="str">
        <f t="shared" si="5"/>
        <v>NC</v>
      </c>
      <c r="H14" s="16" t="str">
        <f t="shared" si="6"/>
        <v>NC</v>
      </c>
      <c r="I14" s="17" t="str">
        <f t="shared" si="7"/>
        <v>NC</v>
      </c>
      <c r="J14" s="47">
        <v>9999</v>
      </c>
      <c r="K14" s="18">
        <v>131.53</v>
      </c>
      <c r="L14" s="18">
        <v>168</v>
      </c>
      <c r="M14" s="19">
        <v>9999</v>
      </c>
    </row>
    <row r="15" spans="1:13" s="14" customFormat="1" ht="18">
      <c r="A15" s="15" t="s">
        <v>5</v>
      </c>
      <c r="B15" s="16">
        <f t="shared" si="0"/>
        <v>508.34999999999997</v>
      </c>
      <c r="C15" s="17">
        <f t="shared" si="1"/>
        <v>11</v>
      </c>
      <c r="D15" s="16">
        <f t="shared" si="2"/>
        <v>1023.77</v>
      </c>
      <c r="E15" s="17">
        <f t="shared" si="3"/>
        <v>9</v>
      </c>
      <c r="F15" s="40" t="str">
        <f t="shared" si="4"/>
        <v>NC</v>
      </c>
      <c r="G15" s="41" t="str">
        <f t="shared" si="5"/>
        <v>NC</v>
      </c>
      <c r="H15" s="16" t="str">
        <f t="shared" si="6"/>
        <v>NC</v>
      </c>
      <c r="I15" s="17" t="str">
        <f t="shared" si="7"/>
        <v>NC</v>
      </c>
      <c r="J15" s="47">
        <v>9999</v>
      </c>
      <c r="K15" s="18">
        <v>107.95</v>
      </c>
      <c r="L15" s="18">
        <v>400.4</v>
      </c>
      <c r="M15" s="19">
        <v>515.42</v>
      </c>
    </row>
    <row r="16" spans="1:13" s="14" customFormat="1" ht="18">
      <c r="A16" s="15" t="s">
        <v>49</v>
      </c>
      <c r="B16" s="16">
        <f t="shared" si="0"/>
        <v>227.32</v>
      </c>
      <c r="C16" s="17">
        <f t="shared" si="1"/>
        <v>6</v>
      </c>
      <c r="D16" s="16">
        <f t="shared" si="2"/>
        <v>464.79999999999995</v>
      </c>
      <c r="E16" s="17">
        <f t="shared" si="3"/>
        <v>5</v>
      </c>
      <c r="F16" s="40" t="str">
        <f t="shared" si="4"/>
        <v>NC</v>
      </c>
      <c r="G16" s="41" t="str">
        <f t="shared" si="5"/>
        <v>NC</v>
      </c>
      <c r="H16" s="16" t="str">
        <f t="shared" si="6"/>
        <v>NC</v>
      </c>
      <c r="I16" s="17" t="str">
        <f t="shared" si="7"/>
        <v>NC</v>
      </c>
      <c r="J16" s="47">
        <v>9999</v>
      </c>
      <c r="K16" s="18">
        <v>67.31</v>
      </c>
      <c r="L16" s="18">
        <v>160.01</v>
      </c>
      <c r="M16" s="19">
        <v>237.48</v>
      </c>
    </row>
    <row r="17" spans="1:13" s="14" customFormat="1" ht="18">
      <c r="A17" s="15" t="s">
        <v>29</v>
      </c>
      <c r="B17" s="16">
        <f t="shared" si="0"/>
        <v>140.42</v>
      </c>
      <c r="C17" s="17">
        <f t="shared" si="1"/>
        <v>2</v>
      </c>
      <c r="D17" s="16">
        <f t="shared" si="2"/>
        <v>400.58000000000004</v>
      </c>
      <c r="E17" s="17">
        <f t="shared" si="3"/>
        <v>3</v>
      </c>
      <c r="F17" s="40" t="str">
        <f t="shared" si="4"/>
        <v>NC</v>
      </c>
      <c r="G17" s="41" t="str">
        <f t="shared" si="5"/>
        <v>NC</v>
      </c>
      <c r="H17" s="16" t="str">
        <f t="shared" si="6"/>
        <v>NC</v>
      </c>
      <c r="I17" s="17" t="str">
        <f t="shared" si="7"/>
        <v>NC</v>
      </c>
      <c r="J17" s="47">
        <v>9999</v>
      </c>
      <c r="K17" s="18">
        <v>40.82</v>
      </c>
      <c r="L17" s="18">
        <v>99.6</v>
      </c>
      <c r="M17" s="19">
        <v>260.16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5" r:id="rId1"/>
  <headerFooter alignWithMargins="0">
    <oddHeader>&amp;C&amp;A</oddHeader>
    <oddFooter>&amp;L&amp;F  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70" zoomScaleNormal="70" workbookViewId="0" topLeftCell="A1">
      <selection activeCell="B18" sqref="B18"/>
    </sheetView>
  </sheetViews>
  <sheetFormatPr defaultColWidth="11.421875" defaultRowHeight="12.75"/>
  <cols>
    <col min="1" max="1" width="21.421875" style="0" customWidth="1"/>
    <col min="2" max="2" width="13.8515625" style="0" bestFit="1" customWidth="1"/>
    <col min="3" max="3" width="8.28125" style="1" bestFit="1" customWidth="1"/>
    <col min="4" max="4" width="16.140625" style="0" bestFit="1" customWidth="1"/>
    <col min="5" max="5" width="8.28125" style="1" bestFit="1" customWidth="1"/>
    <col min="6" max="6" width="13.8515625" style="0" bestFit="1" customWidth="1"/>
    <col min="7" max="7" width="8.28125" style="0" bestFit="1" customWidth="1"/>
    <col min="8" max="8" width="13.8515625" style="0" bestFit="1" customWidth="1"/>
    <col min="9" max="9" width="8.28125" style="1" bestFit="1" customWidth="1"/>
    <col min="10" max="10" width="16.421875" style="0" bestFit="1" customWidth="1"/>
    <col min="11" max="11" width="13.8515625" style="0" bestFit="1" customWidth="1"/>
    <col min="12" max="12" width="16.28125" style="0" bestFit="1" customWidth="1"/>
    <col min="13" max="13" width="16.421875" style="0" bestFit="1" customWidth="1"/>
  </cols>
  <sheetData>
    <row r="1" spans="1:13" ht="28.5" thickBot="1">
      <c r="A1" s="2" t="s">
        <v>42</v>
      </c>
      <c r="B1" s="5"/>
      <c r="C1" s="7"/>
      <c r="D1" s="7"/>
      <c r="E1" s="7"/>
      <c r="F1" s="7"/>
      <c r="G1" s="7"/>
      <c r="H1" s="7"/>
      <c r="I1" s="7"/>
      <c r="J1" s="5"/>
      <c r="K1" s="7"/>
      <c r="L1" s="7"/>
      <c r="M1" s="8"/>
    </row>
    <row r="2" spans="1:13" s="14" customFormat="1" ht="19.5" thickBot="1">
      <c r="A2" s="9" t="s">
        <v>12</v>
      </c>
      <c r="B2" s="10" t="s">
        <v>16</v>
      </c>
      <c r="C2" s="11" t="s">
        <v>11</v>
      </c>
      <c r="D2" s="10" t="s">
        <v>14</v>
      </c>
      <c r="E2" s="11" t="s">
        <v>11</v>
      </c>
      <c r="F2" s="38" t="s">
        <v>15</v>
      </c>
      <c r="G2" s="39" t="s">
        <v>11</v>
      </c>
      <c r="H2" s="10" t="s">
        <v>17</v>
      </c>
      <c r="I2" s="11" t="s">
        <v>11</v>
      </c>
      <c r="J2" s="12" t="s">
        <v>8</v>
      </c>
      <c r="K2" s="12" t="s">
        <v>13</v>
      </c>
      <c r="L2" s="12" t="s">
        <v>9</v>
      </c>
      <c r="M2" s="13" t="s">
        <v>10</v>
      </c>
    </row>
    <row r="3" spans="1:13" s="14" customFormat="1" ht="18">
      <c r="A3" s="15" t="s">
        <v>4</v>
      </c>
      <c r="B3" s="16">
        <f aca="true" t="shared" si="0" ref="B3:B16">IF(SUM(K3:L3)&gt;9999,"NC",SUM(K3:L3))</f>
        <v>207.76999999999998</v>
      </c>
      <c r="C3" s="17">
        <f aca="true" t="shared" si="1" ref="C3:C16">IF(B3="NC","NC",RANK(B3,$B$3:$B$16,1))</f>
        <v>7</v>
      </c>
      <c r="D3" s="16" t="str">
        <f aca="true" t="shared" si="2" ref="D3:D16">IF(SUM(K3:M3)&gt;9999,"NC",SUM(K3:M3))</f>
        <v>NC</v>
      </c>
      <c r="E3" s="17" t="str">
        <f aca="true" t="shared" si="3" ref="E3:E16">IF(D3="NC","NC",RANK(D3,$D$3:$D$16,1))</f>
        <v>NC</v>
      </c>
      <c r="F3" s="40">
        <f aca="true" t="shared" si="4" ref="F3:F16">IF(SUM(J3:L3)&gt;9999,"NC",SUM(J3:L3))</f>
        <v>207.76999999999998</v>
      </c>
      <c r="G3" s="41">
        <f aca="true" t="shared" si="5" ref="G3:G16">IF(F3="NC","NC",RANK(F3,$F$3:$F$16,1))</f>
        <v>1</v>
      </c>
      <c r="H3" s="16">
        <f aca="true" t="shared" si="6" ref="H3:H16">IF(SUM(J3:K3)&gt;9999,"NC",SUM(J3:K3))</f>
        <v>69.98</v>
      </c>
      <c r="I3" s="17">
        <f aca="true" t="shared" si="7" ref="I3:I16">IF(H3="NC","NC",RANK(H3,$H$3:$H$16,1))</f>
        <v>1</v>
      </c>
      <c r="J3" s="18">
        <v>0</v>
      </c>
      <c r="K3" s="18">
        <v>69.98</v>
      </c>
      <c r="L3" s="18">
        <v>137.79</v>
      </c>
      <c r="M3" s="18">
        <v>9999</v>
      </c>
    </row>
    <row r="4" spans="1:13" s="14" customFormat="1" ht="18">
      <c r="A4" s="15" t="s">
        <v>7</v>
      </c>
      <c r="B4" s="16">
        <f t="shared" si="0"/>
        <v>168.04</v>
      </c>
      <c r="C4" s="17">
        <f t="shared" si="1"/>
        <v>5</v>
      </c>
      <c r="D4" s="16">
        <f t="shared" si="2"/>
        <v>282.6</v>
      </c>
      <c r="E4" s="17">
        <f t="shared" si="3"/>
        <v>3</v>
      </c>
      <c r="F4" s="40">
        <f t="shared" si="4"/>
        <v>327.46999999999997</v>
      </c>
      <c r="G4" s="41">
        <f t="shared" si="5"/>
        <v>2</v>
      </c>
      <c r="H4" s="16">
        <f t="shared" si="6"/>
        <v>231.39</v>
      </c>
      <c r="I4" s="17">
        <f t="shared" si="7"/>
        <v>3</v>
      </c>
      <c r="J4" s="18">
        <v>159.43</v>
      </c>
      <c r="K4" s="18">
        <v>71.96</v>
      </c>
      <c r="L4" s="18">
        <v>96.08</v>
      </c>
      <c r="M4" s="18">
        <v>114.56</v>
      </c>
    </row>
    <row r="5" spans="1:13" s="14" customFormat="1" ht="18">
      <c r="A5" s="15" t="s">
        <v>36</v>
      </c>
      <c r="B5" s="16">
        <f t="shared" si="0"/>
        <v>212.81</v>
      </c>
      <c r="C5" s="17">
        <f t="shared" si="1"/>
        <v>9</v>
      </c>
      <c r="D5" s="16">
        <f t="shared" si="2"/>
        <v>481.57</v>
      </c>
      <c r="E5" s="17">
        <f t="shared" si="3"/>
        <v>5</v>
      </c>
      <c r="F5" s="40">
        <f t="shared" si="4"/>
        <v>447</v>
      </c>
      <c r="G5" s="41">
        <f t="shared" si="5"/>
        <v>3</v>
      </c>
      <c r="H5" s="16">
        <f t="shared" si="6"/>
        <v>261.37</v>
      </c>
      <c r="I5" s="17">
        <f t="shared" si="7"/>
        <v>4</v>
      </c>
      <c r="J5" s="18">
        <v>234.19</v>
      </c>
      <c r="K5" s="18">
        <v>27.18</v>
      </c>
      <c r="L5" s="18">
        <v>185.63</v>
      </c>
      <c r="M5" s="19">
        <v>268.76</v>
      </c>
    </row>
    <row r="6" spans="1:13" s="14" customFormat="1" ht="18">
      <c r="A6" s="15" t="s">
        <v>6</v>
      </c>
      <c r="B6" s="16">
        <f t="shared" si="0"/>
        <v>209.75</v>
      </c>
      <c r="C6" s="17">
        <f t="shared" si="1"/>
        <v>8</v>
      </c>
      <c r="D6" s="16">
        <f t="shared" si="2"/>
        <v>356.64</v>
      </c>
      <c r="E6" s="17">
        <f t="shared" si="3"/>
        <v>4</v>
      </c>
      <c r="F6" s="40">
        <f t="shared" si="4"/>
        <v>479.15</v>
      </c>
      <c r="G6" s="41">
        <f t="shared" si="5"/>
        <v>4</v>
      </c>
      <c r="H6" s="16">
        <f t="shared" si="6"/>
        <v>365.08</v>
      </c>
      <c r="I6" s="17">
        <f t="shared" si="7"/>
        <v>6</v>
      </c>
      <c r="J6" s="18">
        <v>269.4</v>
      </c>
      <c r="K6" s="18">
        <v>95.68</v>
      </c>
      <c r="L6" s="18">
        <v>114.07</v>
      </c>
      <c r="M6" s="19">
        <v>146.89</v>
      </c>
    </row>
    <row r="7" spans="1:13" s="14" customFormat="1" ht="18">
      <c r="A7" s="15" t="s">
        <v>1</v>
      </c>
      <c r="B7" s="16">
        <f t="shared" si="0"/>
        <v>362.96</v>
      </c>
      <c r="C7" s="17">
        <f t="shared" si="1"/>
        <v>10</v>
      </c>
      <c r="D7" s="16">
        <f t="shared" si="2"/>
        <v>551.56</v>
      </c>
      <c r="E7" s="17">
        <f t="shared" si="3"/>
        <v>6</v>
      </c>
      <c r="F7" s="40">
        <f t="shared" si="4"/>
        <v>510.5899999999999</v>
      </c>
      <c r="G7" s="41">
        <f t="shared" si="5"/>
        <v>5</v>
      </c>
      <c r="H7" s="16">
        <f t="shared" si="6"/>
        <v>328.41999999999996</v>
      </c>
      <c r="I7" s="17">
        <f t="shared" si="7"/>
        <v>5</v>
      </c>
      <c r="J7" s="18">
        <v>147.63</v>
      </c>
      <c r="K7" s="18">
        <v>180.79</v>
      </c>
      <c r="L7" s="18">
        <v>182.17</v>
      </c>
      <c r="M7" s="19">
        <v>188.6</v>
      </c>
    </row>
    <row r="8" spans="1:13" s="14" customFormat="1" ht="18">
      <c r="A8" s="15" t="s">
        <v>0</v>
      </c>
      <c r="B8" s="16">
        <f t="shared" si="0"/>
        <v>180.5</v>
      </c>
      <c r="C8" s="17">
        <f t="shared" si="1"/>
        <v>6</v>
      </c>
      <c r="D8" s="16" t="str">
        <f t="shared" si="2"/>
        <v>NC</v>
      </c>
      <c r="E8" s="17" t="str">
        <f t="shared" si="3"/>
        <v>NC</v>
      </c>
      <c r="F8" s="40">
        <f t="shared" si="4"/>
        <v>639.38</v>
      </c>
      <c r="G8" s="41">
        <f t="shared" si="5"/>
        <v>6</v>
      </c>
      <c r="H8" s="16">
        <f t="shared" si="6"/>
        <v>513.05</v>
      </c>
      <c r="I8" s="17">
        <f t="shared" si="7"/>
        <v>7</v>
      </c>
      <c r="J8" s="18">
        <v>458.88</v>
      </c>
      <c r="K8" s="18">
        <v>54.17</v>
      </c>
      <c r="L8" s="18">
        <v>126.33</v>
      </c>
      <c r="M8" s="19">
        <v>9999</v>
      </c>
    </row>
    <row r="9" spans="1:13" s="14" customFormat="1" ht="18">
      <c r="A9" s="15" t="s">
        <v>29</v>
      </c>
      <c r="B9" s="16">
        <f t="shared" si="0"/>
        <v>78.49000000000001</v>
      </c>
      <c r="C9" s="17">
        <f t="shared" si="1"/>
        <v>2</v>
      </c>
      <c r="D9" s="16">
        <f t="shared" si="2"/>
        <v>143.73000000000002</v>
      </c>
      <c r="E9" s="17">
        <f t="shared" si="3"/>
        <v>1</v>
      </c>
      <c r="F9" s="40" t="str">
        <f t="shared" si="4"/>
        <v>NC</v>
      </c>
      <c r="G9" s="41" t="str">
        <f t="shared" si="5"/>
        <v>NC</v>
      </c>
      <c r="H9" s="16" t="str">
        <f t="shared" si="6"/>
        <v>NC</v>
      </c>
      <c r="I9" s="17" t="str">
        <f t="shared" si="7"/>
        <v>NC</v>
      </c>
      <c r="J9" s="18">
        <v>9999</v>
      </c>
      <c r="K9" s="18">
        <v>32.82</v>
      </c>
      <c r="L9" s="18">
        <v>45.67</v>
      </c>
      <c r="M9" s="19">
        <v>65.24</v>
      </c>
    </row>
    <row r="10" spans="1:13" s="14" customFormat="1" ht="18">
      <c r="A10" s="15" t="s">
        <v>5</v>
      </c>
      <c r="B10" s="16">
        <f t="shared" si="0"/>
        <v>416.64</v>
      </c>
      <c r="C10" s="17">
        <f t="shared" si="1"/>
        <v>11</v>
      </c>
      <c r="D10" s="16">
        <f t="shared" si="2"/>
        <v>785.14</v>
      </c>
      <c r="E10" s="17">
        <f t="shared" si="3"/>
        <v>7</v>
      </c>
      <c r="F10" s="40" t="str">
        <f t="shared" si="4"/>
        <v>NC</v>
      </c>
      <c r="G10" s="41" t="str">
        <f t="shared" si="5"/>
        <v>NC</v>
      </c>
      <c r="H10" s="16" t="str">
        <f t="shared" si="6"/>
        <v>NC</v>
      </c>
      <c r="I10" s="17" t="str">
        <f t="shared" si="7"/>
        <v>NC</v>
      </c>
      <c r="J10" s="18">
        <v>9999</v>
      </c>
      <c r="K10" s="18">
        <v>76.8</v>
      </c>
      <c r="L10" s="18">
        <v>339.84</v>
      </c>
      <c r="M10" s="19">
        <v>368.5</v>
      </c>
    </row>
    <row r="11" spans="1:13" s="14" customFormat="1" ht="18">
      <c r="A11" s="15" t="s">
        <v>43</v>
      </c>
      <c r="B11" s="16" t="str">
        <f t="shared" si="0"/>
        <v>NC</v>
      </c>
      <c r="C11" s="17" t="str">
        <f t="shared" si="1"/>
        <v>NC</v>
      </c>
      <c r="D11" s="16" t="str">
        <f t="shared" si="2"/>
        <v>NC</v>
      </c>
      <c r="E11" s="17" t="str">
        <f t="shared" si="3"/>
        <v>NC</v>
      </c>
      <c r="F11" s="40" t="str">
        <f t="shared" si="4"/>
        <v>NC</v>
      </c>
      <c r="G11" s="41" t="str">
        <f t="shared" si="5"/>
        <v>NC</v>
      </c>
      <c r="H11" s="16">
        <f t="shared" si="6"/>
        <v>79.86000000000001</v>
      </c>
      <c r="I11" s="17">
        <f t="shared" si="7"/>
        <v>2</v>
      </c>
      <c r="J11" s="18">
        <v>13.43</v>
      </c>
      <c r="K11" s="18">
        <v>66.43</v>
      </c>
      <c r="L11" s="18">
        <v>9999</v>
      </c>
      <c r="M11" s="19">
        <v>9999</v>
      </c>
    </row>
    <row r="12" spans="1:13" s="14" customFormat="1" ht="18">
      <c r="A12" s="15" t="s">
        <v>45</v>
      </c>
      <c r="B12" s="16">
        <f t="shared" si="0"/>
        <v>42.739999999999995</v>
      </c>
      <c r="C12" s="17">
        <f t="shared" si="1"/>
        <v>1</v>
      </c>
      <c r="D12" s="16" t="str">
        <f t="shared" si="2"/>
        <v>NC</v>
      </c>
      <c r="E12" s="17" t="str">
        <f t="shared" si="3"/>
        <v>NC</v>
      </c>
      <c r="F12" s="40" t="str">
        <f t="shared" si="4"/>
        <v>NC</v>
      </c>
      <c r="G12" s="41" t="str">
        <f t="shared" si="5"/>
        <v>NC</v>
      </c>
      <c r="H12" s="16" t="str">
        <f t="shared" si="6"/>
        <v>NC</v>
      </c>
      <c r="I12" s="17" t="str">
        <f t="shared" si="7"/>
        <v>NC</v>
      </c>
      <c r="J12" s="18">
        <v>9999</v>
      </c>
      <c r="K12" s="18">
        <v>29.56</v>
      </c>
      <c r="L12" s="18">
        <v>13.18</v>
      </c>
      <c r="M12" s="19">
        <v>9999</v>
      </c>
    </row>
    <row r="13" spans="1:13" s="14" customFormat="1" ht="18">
      <c r="A13" s="15" t="s">
        <v>46</v>
      </c>
      <c r="B13" s="16">
        <f t="shared" si="0"/>
        <v>620.0699999999999</v>
      </c>
      <c r="C13" s="17">
        <f t="shared" si="1"/>
        <v>13</v>
      </c>
      <c r="D13" s="16" t="str">
        <f t="shared" si="2"/>
        <v>NC</v>
      </c>
      <c r="E13" s="17" t="str">
        <f t="shared" si="3"/>
        <v>NC</v>
      </c>
      <c r="F13" s="40" t="str">
        <f t="shared" si="4"/>
        <v>NC</v>
      </c>
      <c r="G13" s="41" t="str">
        <f t="shared" si="5"/>
        <v>NC</v>
      </c>
      <c r="H13" s="16" t="str">
        <f t="shared" si="6"/>
        <v>NC</v>
      </c>
      <c r="I13" s="17" t="str">
        <f t="shared" si="7"/>
        <v>NC</v>
      </c>
      <c r="J13" s="18">
        <v>9999</v>
      </c>
      <c r="K13" s="18">
        <v>238.32</v>
      </c>
      <c r="L13" s="18">
        <v>381.75</v>
      </c>
      <c r="M13" s="19">
        <v>9999</v>
      </c>
    </row>
    <row r="14" spans="1:13" s="14" customFormat="1" ht="18">
      <c r="A14" s="15" t="s">
        <v>44</v>
      </c>
      <c r="B14" s="16">
        <f t="shared" si="0"/>
        <v>100.72</v>
      </c>
      <c r="C14" s="17">
        <f t="shared" si="1"/>
        <v>3</v>
      </c>
      <c r="D14" s="16" t="str">
        <f t="shared" si="2"/>
        <v>NC</v>
      </c>
      <c r="E14" s="17" t="str">
        <f t="shared" si="3"/>
        <v>NC</v>
      </c>
      <c r="F14" s="40" t="str">
        <f t="shared" si="4"/>
        <v>NC</v>
      </c>
      <c r="G14" s="41" t="str">
        <f t="shared" si="5"/>
        <v>NC</v>
      </c>
      <c r="H14" s="16" t="str">
        <f t="shared" si="6"/>
        <v>NC</v>
      </c>
      <c r="I14" s="17" t="str">
        <f t="shared" si="7"/>
        <v>NC</v>
      </c>
      <c r="J14" s="18">
        <v>9999</v>
      </c>
      <c r="K14" s="18">
        <v>41.71</v>
      </c>
      <c r="L14" s="18">
        <v>59.01</v>
      </c>
      <c r="M14" s="19">
        <v>9999</v>
      </c>
    </row>
    <row r="15" spans="1:13" s="14" customFormat="1" ht="18">
      <c r="A15" s="15" t="s">
        <v>30</v>
      </c>
      <c r="B15" s="16">
        <f t="shared" si="0"/>
        <v>108.83</v>
      </c>
      <c r="C15" s="17">
        <f t="shared" si="1"/>
        <v>4</v>
      </c>
      <c r="D15" s="16">
        <f t="shared" si="2"/>
        <v>236.44</v>
      </c>
      <c r="E15" s="17">
        <f t="shared" si="3"/>
        <v>2</v>
      </c>
      <c r="F15" s="40" t="str">
        <f t="shared" si="4"/>
        <v>NC</v>
      </c>
      <c r="G15" s="41" t="str">
        <f t="shared" si="5"/>
        <v>NC</v>
      </c>
      <c r="H15" s="16">
        <f t="shared" si="6"/>
        <v>9999</v>
      </c>
      <c r="I15" s="17">
        <f t="shared" si="7"/>
        <v>8</v>
      </c>
      <c r="J15" s="18">
        <v>9999</v>
      </c>
      <c r="K15" s="18">
        <v>0</v>
      </c>
      <c r="L15" s="18">
        <v>108.83</v>
      </c>
      <c r="M15" s="19">
        <v>127.61</v>
      </c>
    </row>
    <row r="16" spans="1:13" s="14" customFormat="1" ht="18.75" thickBot="1">
      <c r="A16" s="20" t="s">
        <v>3</v>
      </c>
      <c r="B16" s="21">
        <f t="shared" si="0"/>
        <v>552.45</v>
      </c>
      <c r="C16" s="22">
        <f t="shared" si="1"/>
        <v>12</v>
      </c>
      <c r="D16" s="21" t="str">
        <f t="shared" si="2"/>
        <v>NC</v>
      </c>
      <c r="E16" s="22" t="str">
        <f t="shared" si="3"/>
        <v>NC</v>
      </c>
      <c r="F16" s="42" t="str">
        <f t="shared" si="4"/>
        <v>NC</v>
      </c>
      <c r="G16" s="43" t="str">
        <f t="shared" si="5"/>
        <v>NC</v>
      </c>
      <c r="H16" s="21" t="str">
        <f t="shared" si="6"/>
        <v>NC</v>
      </c>
      <c r="I16" s="22" t="str">
        <f t="shared" si="7"/>
        <v>NC</v>
      </c>
      <c r="J16" s="23">
        <v>9999</v>
      </c>
      <c r="K16" s="23">
        <v>220.13</v>
      </c>
      <c r="L16" s="23">
        <v>332.32</v>
      </c>
      <c r="M16" s="24">
        <v>9999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8" r:id="rId1"/>
  <headerFooter alignWithMargins="0">
    <oddHeader>&amp;C&amp;A</oddHeader>
    <oddFooter>&amp;L&amp;F  &amp;D 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="70" zoomScaleNormal="7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1" sqref="B21"/>
    </sheetView>
  </sheetViews>
  <sheetFormatPr defaultColWidth="11.421875" defaultRowHeight="12.75"/>
  <cols>
    <col min="1" max="1" width="23.140625" style="0" customWidth="1"/>
    <col min="2" max="2" width="16.140625" style="0" bestFit="1" customWidth="1"/>
    <col min="3" max="3" width="6.8515625" style="1" customWidth="1"/>
    <col min="4" max="4" width="16.140625" style="0" bestFit="1" customWidth="1"/>
    <col min="5" max="5" width="5.57421875" style="1" bestFit="1" customWidth="1"/>
    <col min="6" max="6" width="16.140625" style="0" bestFit="1" customWidth="1"/>
    <col min="7" max="7" width="5.57421875" style="0" bestFit="1" customWidth="1"/>
    <col min="8" max="8" width="16.140625" style="0" bestFit="1" customWidth="1"/>
    <col min="9" max="9" width="5.57421875" style="1" bestFit="1" customWidth="1"/>
    <col min="10" max="10" width="16.28125" style="0" bestFit="1" customWidth="1"/>
    <col min="11" max="11" width="16.140625" style="0" bestFit="1" customWidth="1"/>
    <col min="12" max="12" width="16.28125" style="0" bestFit="1" customWidth="1"/>
    <col min="13" max="13" width="16.421875" style="0" bestFit="1" customWidth="1"/>
  </cols>
  <sheetData>
    <row r="1" spans="1:13" ht="28.5" thickBot="1">
      <c r="A1" s="2" t="s">
        <v>40</v>
      </c>
      <c r="B1" s="5"/>
      <c r="C1" s="3"/>
      <c r="D1" s="3"/>
      <c r="E1" s="3"/>
      <c r="F1" s="3"/>
      <c r="G1" s="3"/>
      <c r="H1" s="3"/>
      <c r="I1" s="4"/>
      <c r="J1" s="5"/>
      <c r="K1" s="3"/>
      <c r="L1" s="3"/>
      <c r="M1" s="4"/>
    </row>
    <row r="2" spans="1:13" s="56" customFormat="1" ht="16.5" thickBot="1">
      <c r="A2" s="49" t="s">
        <v>12</v>
      </c>
      <c r="B2" s="50" t="s">
        <v>16</v>
      </c>
      <c r="C2" s="51" t="s">
        <v>11</v>
      </c>
      <c r="D2" s="50" t="s">
        <v>14</v>
      </c>
      <c r="E2" s="51" t="s">
        <v>11</v>
      </c>
      <c r="F2" s="52" t="s">
        <v>15</v>
      </c>
      <c r="G2" s="53" t="s">
        <v>11</v>
      </c>
      <c r="H2" s="50" t="s">
        <v>17</v>
      </c>
      <c r="I2" s="51" t="s">
        <v>11</v>
      </c>
      <c r="J2" s="54" t="s">
        <v>8</v>
      </c>
      <c r="K2" s="54" t="s">
        <v>13</v>
      </c>
      <c r="L2" s="54" t="s">
        <v>9</v>
      </c>
      <c r="M2" s="55" t="s">
        <v>10</v>
      </c>
    </row>
    <row r="3" spans="1:13" s="14" customFormat="1" ht="18">
      <c r="A3" s="15" t="s">
        <v>4</v>
      </c>
      <c r="B3" s="16">
        <f aca="true" t="shared" si="0" ref="B3:B12">IF(SUM(K3:L3)&gt;9999,"NC",SUM(K3:L3))</f>
        <v>112.31</v>
      </c>
      <c r="C3" s="17">
        <f aca="true" t="shared" si="1" ref="C3:C12">IF(B3="NC","NC",RANK(B3,$B$3:$B$12,1))</f>
        <v>2</v>
      </c>
      <c r="D3" s="16">
        <f aca="true" t="shared" si="2" ref="D3:D12">IF(SUM(K3:M3)&gt;9999,"NC",SUM(K3:M3))</f>
        <v>244.61</v>
      </c>
      <c r="E3" s="17">
        <f aca="true" t="shared" si="3" ref="E3:E12">IF(D3="NC","NC",RANK(D3,$D$3:$D$12,1))</f>
        <v>1</v>
      </c>
      <c r="F3" s="40">
        <f aca="true" t="shared" si="4" ref="F3:F12">IF(SUM(J3:L3)&gt;9999,"NC",SUM(J3:L3))</f>
        <v>112.31</v>
      </c>
      <c r="G3" s="41">
        <f aca="true" t="shared" si="5" ref="G3:G12">IF(F3="NC","NC",RANK(F3,$F$3:$F$12,1))</f>
        <v>1</v>
      </c>
      <c r="H3" s="16">
        <f aca="true" t="shared" si="6" ref="H3:H12">IF(SUM(J3:K3)&gt;9999,"NC",SUM(J3:K3))</f>
        <v>39.98</v>
      </c>
      <c r="I3" s="17">
        <f aca="true" t="shared" si="7" ref="I3:I12">IF(H3="NC","NC",RANK(H3,$H$3:$H$12,1))</f>
        <v>1</v>
      </c>
      <c r="J3" s="44">
        <v>0</v>
      </c>
      <c r="K3" s="45">
        <v>39.98</v>
      </c>
      <c r="L3" s="45">
        <v>72.33</v>
      </c>
      <c r="M3" s="46">
        <v>132.3</v>
      </c>
    </row>
    <row r="4" spans="1:13" s="14" customFormat="1" ht="18">
      <c r="A4" s="15" t="s">
        <v>7</v>
      </c>
      <c r="B4" s="16">
        <f t="shared" si="0"/>
        <v>215.14</v>
      </c>
      <c r="C4" s="17">
        <f t="shared" si="1"/>
        <v>4</v>
      </c>
      <c r="D4" s="16">
        <f t="shared" si="2"/>
        <v>378.54999999999995</v>
      </c>
      <c r="E4" s="17">
        <f t="shared" si="3"/>
        <v>3</v>
      </c>
      <c r="F4" s="40">
        <f t="shared" si="4"/>
        <v>243.32</v>
      </c>
      <c r="G4" s="41">
        <f t="shared" si="5"/>
        <v>2</v>
      </c>
      <c r="H4" s="16">
        <f t="shared" si="6"/>
        <v>102.78</v>
      </c>
      <c r="I4" s="17">
        <f t="shared" si="7"/>
        <v>2</v>
      </c>
      <c r="J4" s="47">
        <v>28.18</v>
      </c>
      <c r="K4" s="18">
        <v>74.6</v>
      </c>
      <c r="L4" s="18">
        <v>140.54</v>
      </c>
      <c r="M4" s="19">
        <v>163.41</v>
      </c>
    </row>
    <row r="5" spans="1:13" s="14" customFormat="1" ht="18">
      <c r="A5" s="15" t="s">
        <v>6</v>
      </c>
      <c r="B5" s="16">
        <f t="shared" si="0"/>
        <v>226.67</v>
      </c>
      <c r="C5" s="17">
        <f t="shared" si="1"/>
        <v>5</v>
      </c>
      <c r="D5" s="16">
        <f t="shared" si="2"/>
        <v>378.75</v>
      </c>
      <c r="E5" s="17">
        <f t="shared" si="3"/>
        <v>4</v>
      </c>
      <c r="F5" s="40">
        <f t="shared" si="4"/>
        <v>269.63</v>
      </c>
      <c r="G5" s="41">
        <f t="shared" si="5"/>
        <v>3</v>
      </c>
      <c r="H5" s="16">
        <f t="shared" si="6"/>
        <v>142.28</v>
      </c>
      <c r="I5" s="17">
        <f t="shared" si="7"/>
        <v>3</v>
      </c>
      <c r="J5" s="47">
        <v>42.96</v>
      </c>
      <c r="K5" s="18">
        <v>99.32</v>
      </c>
      <c r="L5" s="18">
        <v>127.35</v>
      </c>
      <c r="M5" s="19">
        <v>152.08</v>
      </c>
    </row>
    <row r="6" spans="1:13" s="14" customFormat="1" ht="18">
      <c r="A6" s="15" t="s">
        <v>1</v>
      </c>
      <c r="B6" s="16">
        <f t="shared" si="0"/>
        <v>518.46</v>
      </c>
      <c r="C6" s="17">
        <f t="shared" si="1"/>
        <v>10</v>
      </c>
      <c r="D6" s="16">
        <f t="shared" si="2"/>
        <v>837.6600000000001</v>
      </c>
      <c r="E6" s="17">
        <f t="shared" si="3"/>
        <v>6</v>
      </c>
      <c r="F6" s="40">
        <f t="shared" si="4"/>
        <v>525.51</v>
      </c>
      <c r="G6" s="41">
        <f t="shared" si="5"/>
        <v>4</v>
      </c>
      <c r="H6" s="16">
        <f t="shared" si="6"/>
        <v>254.12</v>
      </c>
      <c r="I6" s="17">
        <f t="shared" si="7"/>
        <v>4</v>
      </c>
      <c r="J6" s="47">
        <v>7.05</v>
      </c>
      <c r="K6" s="18">
        <v>247.07</v>
      </c>
      <c r="L6" s="18">
        <v>271.39</v>
      </c>
      <c r="M6" s="19">
        <v>319.2</v>
      </c>
    </row>
    <row r="7" spans="1:13" s="14" customFormat="1" ht="18">
      <c r="A7" s="15" t="s">
        <v>29</v>
      </c>
      <c r="B7" s="16">
        <f t="shared" si="0"/>
        <v>127.35</v>
      </c>
      <c r="C7" s="17">
        <f t="shared" si="1"/>
        <v>3</v>
      </c>
      <c r="D7" s="16">
        <f t="shared" si="2"/>
        <v>348.04999999999995</v>
      </c>
      <c r="E7" s="17">
        <f t="shared" si="3"/>
        <v>2</v>
      </c>
      <c r="F7" s="40" t="str">
        <f t="shared" si="4"/>
        <v>NC</v>
      </c>
      <c r="G7" s="41" t="str">
        <f t="shared" si="5"/>
        <v>NC</v>
      </c>
      <c r="H7" s="16" t="str">
        <f t="shared" si="6"/>
        <v>NC</v>
      </c>
      <c r="I7" s="17" t="str">
        <f t="shared" si="7"/>
        <v>NC</v>
      </c>
      <c r="J7" s="47">
        <v>9999</v>
      </c>
      <c r="K7" s="18">
        <v>28.85</v>
      </c>
      <c r="L7" s="18">
        <v>98.5</v>
      </c>
      <c r="M7" s="19">
        <v>220.7</v>
      </c>
    </row>
    <row r="8" spans="1:13" s="14" customFormat="1" ht="18">
      <c r="A8" s="15" t="s">
        <v>38</v>
      </c>
      <c r="B8" s="16">
        <f t="shared" si="0"/>
        <v>454.99</v>
      </c>
      <c r="C8" s="17">
        <f t="shared" si="1"/>
        <v>8</v>
      </c>
      <c r="D8" s="16" t="str">
        <f t="shared" si="2"/>
        <v>NC</v>
      </c>
      <c r="E8" s="17" t="str">
        <f t="shared" si="3"/>
        <v>NC</v>
      </c>
      <c r="F8" s="40" t="str">
        <f t="shared" si="4"/>
        <v>NC</v>
      </c>
      <c r="G8" s="41" t="str">
        <f t="shared" si="5"/>
        <v>NC</v>
      </c>
      <c r="H8" s="16" t="str">
        <f t="shared" si="6"/>
        <v>NC</v>
      </c>
      <c r="I8" s="17" t="str">
        <f t="shared" si="7"/>
        <v>NC</v>
      </c>
      <c r="J8" s="47">
        <v>9999</v>
      </c>
      <c r="K8" s="18">
        <v>223.58</v>
      </c>
      <c r="L8" s="18">
        <v>231.41</v>
      </c>
      <c r="M8" s="19">
        <v>9999</v>
      </c>
    </row>
    <row r="9" spans="1:13" s="14" customFormat="1" ht="18">
      <c r="A9" s="15" t="s">
        <v>41</v>
      </c>
      <c r="B9" s="16">
        <f t="shared" si="0"/>
        <v>299</v>
      </c>
      <c r="C9" s="17">
        <f t="shared" si="1"/>
        <v>7</v>
      </c>
      <c r="D9" s="16" t="str">
        <f t="shared" si="2"/>
        <v>NC</v>
      </c>
      <c r="E9" s="17" t="str">
        <f t="shared" si="3"/>
        <v>NC</v>
      </c>
      <c r="F9" s="40" t="str">
        <f t="shared" si="4"/>
        <v>NC</v>
      </c>
      <c r="G9" s="41" t="str">
        <f t="shared" si="5"/>
        <v>NC</v>
      </c>
      <c r="H9" s="16" t="str">
        <f t="shared" si="6"/>
        <v>NC</v>
      </c>
      <c r="I9" s="17" t="str">
        <f t="shared" si="7"/>
        <v>NC</v>
      </c>
      <c r="J9" s="47">
        <v>9999</v>
      </c>
      <c r="K9" s="18">
        <v>98.5</v>
      </c>
      <c r="L9" s="18">
        <v>200.5</v>
      </c>
      <c r="M9" s="19">
        <v>9999</v>
      </c>
    </row>
    <row r="10" spans="1:13" s="14" customFormat="1" ht="18">
      <c r="A10" s="15" t="s">
        <v>3</v>
      </c>
      <c r="B10" s="16">
        <f t="shared" si="0"/>
        <v>255.11</v>
      </c>
      <c r="C10" s="17">
        <f t="shared" si="1"/>
        <v>6</v>
      </c>
      <c r="D10" s="16">
        <f t="shared" si="2"/>
        <v>441.4</v>
      </c>
      <c r="E10" s="17">
        <f t="shared" si="3"/>
        <v>5</v>
      </c>
      <c r="F10" s="40" t="str">
        <f t="shared" si="4"/>
        <v>NC</v>
      </c>
      <c r="G10" s="41" t="str">
        <f t="shared" si="5"/>
        <v>NC</v>
      </c>
      <c r="H10" s="16" t="str">
        <f t="shared" si="6"/>
        <v>NC</v>
      </c>
      <c r="I10" s="17" t="str">
        <f t="shared" si="7"/>
        <v>NC</v>
      </c>
      <c r="J10" s="47">
        <v>9999</v>
      </c>
      <c r="K10" s="18">
        <v>118.08</v>
      </c>
      <c r="L10" s="18">
        <v>137.03</v>
      </c>
      <c r="M10" s="19">
        <v>186.29</v>
      </c>
    </row>
    <row r="11" spans="1:13" s="14" customFormat="1" ht="18">
      <c r="A11" s="15" t="s">
        <v>37</v>
      </c>
      <c r="B11" s="16">
        <f t="shared" si="0"/>
        <v>10.3</v>
      </c>
      <c r="C11" s="17">
        <f t="shared" si="1"/>
        <v>1</v>
      </c>
      <c r="D11" s="16" t="str">
        <f t="shared" si="2"/>
        <v>NC</v>
      </c>
      <c r="E11" s="17" t="str">
        <f t="shared" si="3"/>
        <v>NC</v>
      </c>
      <c r="F11" s="40" t="str">
        <f t="shared" si="4"/>
        <v>NC</v>
      </c>
      <c r="G11" s="41" t="str">
        <f t="shared" si="5"/>
        <v>NC</v>
      </c>
      <c r="H11" s="16">
        <f t="shared" si="6"/>
        <v>9999</v>
      </c>
      <c r="I11" s="17">
        <f t="shared" si="7"/>
        <v>5</v>
      </c>
      <c r="J11" s="47">
        <v>9999</v>
      </c>
      <c r="K11" s="18">
        <v>0</v>
      </c>
      <c r="L11" s="18">
        <v>10.3</v>
      </c>
      <c r="M11" s="19">
        <v>9999</v>
      </c>
    </row>
    <row r="12" spans="1:13" s="14" customFormat="1" ht="18.75" thickBot="1">
      <c r="A12" s="20" t="s">
        <v>5</v>
      </c>
      <c r="B12" s="21">
        <f t="shared" si="0"/>
        <v>486.52</v>
      </c>
      <c r="C12" s="22">
        <f t="shared" si="1"/>
        <v>9</v>
      </c>
      <c r="D12" s="21">
        <f t="shared" si="2"/>
        <v>951.2</v>
      </c>
      <c r="E12" s="22">
        <f t="shared" si="3"/>
        <v>7</v>
      </c>
      <c r="F12" s="42" t="str">
        <f t="shared" si="4"/>
        <v>NC</v>
      </c>
      <c r="G12" s="43" t="str">
        <f t="shared" si="5"/>
        <v>NC</v>
      </c>
      <c r="H12" s="21" t="str">
        <f t="shared" si="6"/>
        <v>NC</v>
      </c>
      <c r="I12" s="22" t="str">
        <f t="shared" si="7"/>
        <v>NC</v>
      </c>
      <c r="J12" s="48">
        <v>9999</v>
      </c>
      <c r="K12" s="23">
        <v>133.94</v>
      </c>
      <c r="L12" s="23">
        <v>352.58</v>
      </c>
      <c r="M12" s="24">
        <v>464.68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4" r:id="rId1"/>
  <headerFooter alignWithMargins="0">
    <oddHeader>&amp;C&amp;A</oddHeader>
    <oddFooter>&amp;L&amp;F  &amp;D  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="70" zoomScaleNormal="70" workbookViewId="0" topLeftCell="A1">
      <selection activeCell="D22" sqref="D22"/>
    </sheetView>
  </sheetViews>
  <sheetFormatPr defaultColWidth="11.421875" defaultRowHeight="12.75"/>
  <cols>
    <col min="1" max="1" width="23.7109375" style="0" customWidth="1"/>
    <col min="2" max="2" width="13.8515625" style="0" bestFit="1" customWidth="1"/>
    <col min="3" max="3" width="8.28125" style="1" bestFit="1" customWidth="1"/>
    <col min="4" max="4" width="16.421875" style="0" bestFit="1" customWidth="1"/>
    <col min="5" max="5" width="8.28125" style="1" bestFit="1" customWidth="1"/>
    <col min="6" max="6" width="13.8515625" style="0" bestFit="1" customWidth="1"/>
    <col min="7" max="7" width="8.28125" style="0" bestFit="1" customWidth="1"/>
    <col min="8" max="8" width="16.421875" style="0" bestFit="1" customWidth="1"/>
    <col min="9" max="9" width="8.28125" style="1" bestFit="1" customWidth="1"/>
    <col min="10" max="10" width="18.00390625" style="0" bestFit="1" customWidth="1"/>
    <col min="11" max="11" width="13.8515625" style="0" bestFit="1" customWidth="1"/>
    <col min="12" max="12" width="16.421875" style="0" bestFit="1" customWidth="1"/>
    <col min="13" max="13" width="17.28125" style="0" customWidth="1"/>
    <col min="14" max="16384" width="11.00390625" style="0" customWidth="1"/>
  </cols>
  <sheetData>
    <row r="1" spans="1:13" ht="28.5" thickBot="1">
      <c r="A1" s="2" t="s">
        <v>39</v>
      </c>
      <c r="B1" s="5"/>
      <c r="C1" s="3"/>
      <c r="D1" s="3"/>
      <c r="E1" s="3"/>
      <c r="F1" s="3"/>
      <c r="G1" s="3"/>
      <c r="H1" s="3"/>
      <c r="I1" s="4"/>
      <c r="J1" s="5"/>
      <c r="K1" s="3"/>
      <c r="L1" s="3"/>
      <c r="M1" s="4"/>
    </row>
    <row r="2" spans="1:13" s="14" customFormat="1" ht="19.5" thickBot="1">
      <c r="A2" s="9" t="s">
        <v>12</v>
      </c>
      <c r="B2" s="10" t="s">
        <v>16</v>
      </c>
      <c r="C2" s="11" t="s">
        <v>11</v>
      </c>
      <c r="D2" s="10" t="s">
        <v>14</v>
      </c>
      <c r="E2" s="11" t="s">
        <v>11</v>
      </c>
      <c r="F2" s="38" t="s">
        <v>15</v>
      </c>
      <c r="G2" s="39" t="s">
        <v>11</v>
      </c>
      <c r="H2" s="10" t="s">
        <v>17</v>
      </c>
      <c r="I2" s="11" t="s">
        <v>11</v>
      </c>
      <c r="J2" s="12" t="s">
        <v>8</v>
      </c>
      <c r="K2" s="12" t="s">
        <v>13</v>
      </c>
      <c r="L2" s="12" t="s">
        <v>9</v>
      </c>
      <c r="M2" s="13" t="s">
        <v>10</v>
      </c>
    </row>
    <row r="3" spans="1:13" s="14" customFormat="1" ht="18">
      <c r="A3" s="15" t="s">
        <v>4</v>
      </c>
      <c r="B3" s="16">
        <f aca="true" t="shared" si="0" ref="B3:B13">IF(SUM(K3:L3)&gt;9999,"NC",SUM(K3:L3))</f>
        <v>59.91</v>
      </c>
      <c r="C3" s="17">
        <f aca="true" t="shared" si="1" ref="C3:C13">IF(B3="NC","NC",RANK(B3,$B$3:$B$13,1))</f>
        <v>2</v>
      </c>
      <c r="D3" s="16">
        <f aca="true" t="shared" si="2" ref="D3:D13">IF(SUM(K3:M3)&gt;9999,"NC",SUM(K3:M3))</f>
        <v>208.88</v>
      </c>
      <c r="E3" s="17">
        <f aca="true" t="shared" si="3" ref="E3:E13">IF(D3="NC","NC",RANK(D3,$D$3:$D$13,1))</f>
        <v>1</v>
      </c>
      <c r="F3" s="40">
        <f aca="true" t="shared" si="4" ref="F3:F13">IF(SUM(J3:L3)&gt;9999,"NC",SUM(J3:L3))</f>
        <v>59.91</v>
      </c>
      <c r="G3" s="41">
        <f aca="true" t="shared" si="5" ref="G3:G13">IF(F3="NC","NC",RANK(F3,$F$3:$F$13,1))</f>
        <v>1</v>
      </c>
      <c r="H3" s="16">
        <f aca="true" t="shared" si="6" ref="H3:H13">IF(SUM(J3:K3)&gt;9999,"NC",SUM(J3:K3))</f>
        <v>0</v>
      </c>
      <c r="I3" s="17">
        <f aca="true" t="shared" si="7" ref="I3:I13">IF(H3="NC","NC",RANK(H3,$H$3:$H$13,1))</f>
        <v>1</v>
      </c>
      <c r="J3" s="18">
        <v>0</v>
      </c>
      <c r="K3" s="18">
        <v>0</v>
      </c>
      <c r="L3" s="18">
        <v>59.91</v>
      </c>
      <c r="M3" s="18">
        <v>148.97</v>
      </c>
    </row>
    <row r="4" spans="1:13" s="14" customFormat="1" ht="18">
      <c r="A4" s="15" t="s">
        <v>6</v>
      </c>
      <c r="B4" s="16">
        <f t="shared" si="0"/>
        <v>226.49</v>
      </c>
      <c r="C4" s="17">
        <f t="shared" si="1"/>
        <v>4</v>
      </c>
      <c r="D4" s="16">
        <f t="shared" si="2"/>
        <v>346.71000000000004</v>
      </c>
      <c r="E4" s="17">
        <f t="shared" si="3"/>
        <v>2</v>
      </c>
      <c r="F4" s="40">
        <f t="shared" si="4"/>
        <v>365.79</v>
      </c>
      <c r="G4" s="41">
        <f t="shared" si="5"/>
        <v>2</v>
      </c>
      <c r="H4" s="16">
        <f t="shared" si="6"/>
        <v>250.42000000000002</v>
      </c>
      <c r="I4" s="17">
        <f t="shared" si="7"/>
        <v>2</v>
      </c>
      <c r="J4" s="18">
        <v>139.3</v>
      </c>
      <c r="K4" s="18">
        <v>111.12</v>
      </c>
      <c r="L4" s="18">
        <v>115.37</v>
      </c>
      <c r="M4" s="18">
        <v>120.22</v>
      </c>
    </row>
    <row r="5" spans="1:13" s="14" customFormat="1" ht="18">
      <c r="A5" s="15" t="s">
        <v>7</v>
      </c>
      <c r="B5" s="16">
        <f t="shared" si="0"/>
        <v>239.03</v>
      </c>
      <c r="C5" s="17">
        <f t="shared" si="1"/>
        <v>5</v>
      </c>
      <c r="D5" s="16">
        <f t="shared" si="2"/>
        <v>411.68</v>
      </c>
      <c r="E5" s="17">
        <f t="shared" si="3"/>
        <v>4</v>
      </c>
      <c r="F5" s="40">
        <f t="shared" si="4"/>
        <v>408.76</v>
      </c>
      <c r="G5" s="41">
        <f t="shared" si="5"/>
        <v>3</v>
      </c>
      <c r="H5" s="16">
        <f t="shared" si="6"/>
        <v>254.32999999999998</v>
      </c>
      <c r="I5" s="17">
        <f t="shared" si="7"/>
        <v>3</v>
      </c>
      <c r="J5" s="18">
        <v>169.73</v>
      </c>
      <c r="K5" s="18">
        <v>84.6</v>
      </c>
      <c r="L5" s="18">
        <v>154.43</v>
      </c>
      <c r="M5" s="18">
        <v>172.65</v>
      </c>
    </row>
    <row r="6" spans="1:13" s="14" customFormat="1" ht="18">
      <c r="A6" s="15" t="s">
        <v>1</v>
      </c>
      <c r="B6" s="16">
        <f t="shared" si="0"/>
        <v>503.97</v>
      </c>
      <c r="C6" s="17">
        <f t="shared" si="1"/>
        <v>9</v>
      </c>
      <c r="D6" s="16">
        <f t="shared" si="2"/>
        <v>797.25</v>
      </c>
      <c r="E6" s="17">
        <f t="shared" si="3"/>
        <v>6</v>
      </c>
      <c r="F6" s="40">
        <f t="shared" si="4"/>
        <v>625.1600000000001</v>
      </c>
      <c r="G6" s="41">
        <f t="shared" si="5"/>
        <v>4</v>
      </c>
      <c r="H6" s="16">
        <f t="shared" si="6"/>
        <v>360.22</v>
      </c>
      <c r="I6" s="17">
        <f t="shared" si="7"/>
        <v>4</v>
      </c>
      <c r="J6" s="18">
        <v>121.19</v>
      </c>
      <c r="K6" s="18">
        <v>239.03</v>
      </c>
      <c r="L6" s="18">
        <v>264.94</v>
      </c>
      <c r="M6" s="18">
        <v>293.28</v>
      </c>
    </row>
    <row r="7" spans="1:13" s="14" customFormat="1" ht="18">
      <c r="A7" s="15" t="s">
        <v>29</v>
      </c>
      <c r="B7" s="16">
        <f t="shared" si="0"/>
        <v>171.23000000000002</v>
      </c>
      <c r="C7" s="17">
        <f t="shared" si="1"/>
        <v>3</v>
      </c>
      <c r="D7" s="16">
        <f t="shared" si="2"/>
        <v>388.61</v>
      </c>
      <c r="E7" s="17">
        <f t="shared" si="3"/>
        <v>3</v>
      </c>
      <c r="F7" s="40" t="str">
        <f t="shared" si="4"/>
        <v>NC</v>
      </c>
      <c r="G7" s="41" t="str">
        <f t="shared" si="5"/>
        <v>NC</v>
      </c>
      <c r="H7" s="16" t="str">
        <f t="shared" si="6"/>
        <v>NC</v>
      </c>
      <c r="I7" s="17" t="str">
        <f t="shared" si="7"/>
        <v>NC</v>
      </c>
      <c r="J7" s="18">
        <v>9999</v>
      </c>
      <c r="K7" s="18">
        <v>80.76</v>
      </c>
      <c r="L7" s="18">
        <v>90.47</v>
      </c>
      <c r="M7" s="18">
        <v>217.38</v>
      </c>
    </row>
    <row r="8" spans="1:13" s="14" customFormat="1" ht="18">
      <c r="A8" s="15" t="s">
        <v>2</v>
      </c>
      <c r="B8" s="16" t="str">
        <f t="shared" si="0"/>
        <v>NC</v>
      </c>
      <c r="C8" s="17" t="str">
        <f t="shared" si="1"/>
        <v>NC</v>
      </c>
      <c r="D8" s="16" t="str">
        <f t="shared" si="2"/>
        <v>NC</v>
      </c>
      <c r="E8" s="17" t="str">
        <f t="shared" si="3"/>
        <v>NC</v>
      </c>
      <c r="F8" s="40" t="str">
        <f t="shared" si="4"/>
        <v>NC</v>
      </c>
      <c r="G8" s="41" t="str">
        <f t="shared" si="5"/>
        <v>NC</v>
      </c>
      <c r="H8" s="16">
        <f t="shared" si="6"/>
        <v>402.31</v>
      </c>
      <c r="I8" s="17">
        <f t="shared" si="7"/>
        <v>5</v>
      </c>
      <c r="J8" s="18">
        <v>159.23</v>
      </c>
      <c r="K8" s="18">
        <v>243.08</v>
      </c>
      <c r="L8" s="18">
        <v>9999</v>
      </c>
      <c r="M8" s="18">
        <v>9999</v>
      </c>
    </row>
    <row r="9" spans="1:13" s="14" customFormat="1" ht="18">
      <c r="A9" s="15" t="s">
        <v>38</v>
      </c>
      <c r="B9" s="16">
        <f t="shared" si="0"/>
        <v>494.26</v>
      </c>
      <c r="C9" s="17">
        <f t="shared" si="1"/>
        <v>8</v>
      </c>
      <c r="D9" s="16" t="str">
        <f t="shared" si="2"/>
        <v>NC</v>
      </c>
      <c r="E9" s="17" t="str">
        <f t="shared" si="3"/>
        <v>NC</v>
      </c>
      <c r="F9" s="40" t="str">
        <f t="shared" si="4"/>
        <v>NC</v>
      </c>
      <c r="G9" s="41" t="str">
        <f t="shared" si="5"/>
        <v>NC</v>
      </c>
      <c r="H9" s="16" t="str">
        <f t="shared" si="6"/>
        <v>NC</v>
      </c>
      <c r="I9" s="17" t="str">
        <f t="shared" si="7"/>
        <v>NC</v>
      </c>
      <c r="J9" s="18">
        <v>9999</v>
      </c>
      <c r="K9" s="18">
        <v>232.56</v>
      </c>
      <c r="L9" s="18">
        <v>261.7</v>
      </c>
      <c r="M9" s="18">
        <v>9999</v>
      </c>
    </row>
    <row r="10" spans="1:13" s="14" customFormat="1" ht="18">
      <c r="A10" s="15" t="s">
        <v>37</v>
      </c>
      <c r="B10" s="16">
        <f t="shared" si="0"/>
        <v>15.59</v>
      </c>
      <c r="C10" s="17">
        <f t="shared" si="1"/>
        <v>1</v>
      </c>
      <c r="D10" s="16" t="str">
        <f t="shared" si="2"/>
        <v>NC</v>
      </c>
      <c r="E10" s="17" t="str">
        <f t="shared" si="3"/>
        <v>NC</v>
      </c>
      <c r="F10" s="40" t="str">
        <f t="shared" si="4"/>
        <v>NC</v>
      </c>
      <c r="G10" s="41" t="str">
        <f t="shared" si="5"/>
        <v>NC</v>
      </c>
      <c r="H10" s="16" t="str">
        <f t="shared" si="6"/>
        <v>NC</v>
      </c>
      <c r="I10" s="17" t="str">
        <f t="shared" si="7"/>
        <v>NC</v>
      </c>
      <c r="J10" s="18">
        <v>9999</v>
      </c>
      <c r="K10" s="18">
        <v>3.04</v>
      </c>
      <c r="L10" s="18">
        <v>12.55</v>
      </c>
      <c r="M10" s="18">
        <v>9999</v>
      </c>
    </row>
    <row r="11" spans="1:13" s="14" customFormat="1" ht="18">
      <c r="A11" s="15" t="s">
        <v>32</v>
      </c>
      <c r="B11" s="16">
        <f t="shared" si="0"/>
        <v>288.62</v>
      </c>
      <c r="C11" s="17">
        <f t="shared" si="1"/>
        <v>7</v>
      </c>
      <c r="D11" s="16" t="str">
        <f t="shared" si="2"/>
        <v>NC</v>
      </c>
      <c r="E11" s="17" t="str">
        <f t="shared" si="3"/>
        <v>NC</v>
      </c>
      <c r="F11" s="40" t="str">
        <f t="shared" si="4"/>
        <v>NC</v>
      </c>
      <c r="G11" s="41" t="str">
        <f t="shared" si="5"/>
        <v>NC</v>
      </c>
      <c r="H11" s="16" t="str">
        <f t="shared" si="6"/>
        <v>NC</v>
      </c>
      <c r="I11" s="17" t="str">
        <f t="shared" si="7"/>
        <v>NC</v>
      </c>
      <c r="J11" s="18">
        <v>9999</v>
      </c>
      <c r="K11" s="18">
        <v>64.97</v>
      </c>
      <c r="L11" s="18">
        <v>223.65</v>
      </c>
      <c r="M11" s="19">
        <v>9999</v>
      </c>
    </row>
    <row r="12" spans="1:13" s="14" customFormat="1" ht="18">
      <c r="A12" s="15" t="s">
        <v>3</v>
      </c>
      <c r="B12" s="16">
        <f t="shared" si="0"/>
        <v>252.19</v>
      </c>
      <c r="C12" s="17">
        <f t="shared" si="1"/>
        <v>6</v>
      </c>
      <c r="D12" s="16">
        <f t="shared" si="2"/>
        <v>535.95</v>
      </c>
      <c r="E12" s="17">
        <f t="shared" si="3"/>
        <v>5</v>
      </c>
      <c r="F12" s="40" t="str">
        <f t="shared" si="4"/>
        <v>NC</v>
      </c>
      <c r="G12" s="41" t="str">
        <f t="shared" si="5"/>
        <v>NC</v>
      </c>
      <c r="H12" s="16" t="str">
        <f t="shared" si="6"/>
        <v>NC</v>
      </c>
      <c r="I12" s="17" t="str">
        <f t="shared" si="7"/>
        <v>NC</v>
      </c>
      <c r="J12" s="18">
        <v>9999</v>
      </c>
      <c r="K12" s="18">
        <v>123.87</v>
      </c>
      <c r="L12" s="18">
        <v>128.32</v>
      </c>
      <c r="M12" s="18">
        <v>283.76</v>
      </c>
    </row>
    <row r="13" spans="1:13" s="14" customFormat="1" ht="18.75" thickBot="1">
      <c r="A13" s="20" t="s">
        <v>5</v>
      </c>
      <c r="B13" s="21">
        <f t="shared" si="0"/>
        <v>530.89</v>
      </c>
      <c r="C13" s="22">
        <f t="shared" si="1"/>
        <v>10</v>
      </c>
      <c r="D13" s="21">
        <f t="shared" si="2"/>
        <v>1075.55</v>
      </c>
      <c r="E13" s="22">
        <f t="shared" si="3"/>
        <v>7</v>
      </c>
      <c r="F13" s="42" t="str">
        <f t="shared" si="4"/>
        <v>NC</v>
      </c>
      <c r="G13" s="43" t="str">
        <f t="shared" si="5"/>
        <v>NC</v>
      </c>
      <c r="H13" s="21" t="str">
        <f t="shared" si="6"/>
        <v>NC</v>
      </c>
      <c r="I13" s="22" t="str">
        <f t="shared" si="7"/>
        <v>NC</v>
      </c>
      <c r="J13" s="18">
        <v>9999</v>
      </c>
      <c r="K13" s="23">
        <v>120.43</v>
      </c>
      <c r="L13" s="23">
        <v>410.46</v>
      </c>
      <c r="M13" s="24">
        <v>544.66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3" r:id="rId1"/>
  <headerFooter alignWithMargins="0">
    <oddHeader>&amp;C&amp;A</oddHeader>
    <oddFooter>&amp;L&amp;F  &amp;D  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="70" zoomScaleNormal="70" workbookViewId="0" topLeftCell="A1">
      <selection activeCell="D18" sqref="D18"/>
    </sheetView>
  </sheetViews>
  <sheetFormatPr defaultColWidth="11.421875" defaultRowHeight="12.75"/>
  <cols>
    <col min="1" max="1" width="17.421875" style="0" customWidth="1"/>
    <col min="2" max="2" width="13.8515625" style="0" bestFit="1" customWidth="1"/>
    <col min="3" max="3" width="8.28125" style="1" bestFit="1" customWidth="1"/>
    <col min="4" max="4" width="13.8515625" style="0" bestFit="1" customWidth="1"/>
    <col min="5" max="5" width="8.28125" style="1" bestFit="1" customWidth="1"/>
    <col min="6" max="6" width="13.8515625" style="0" bestFit="1" customWidth="1"/>
    <col min="7" max="7" width="8.28125" style="0" bestFit="1" customWidth="1"/>
    <col min="8" max="8" width="16.421875" style="0" bestFit="1" customWidth="1"/>
    <col min="9" max="9" width="8.28125" style="1" bestFit="1" customWidth="1"/>
    <col min="10" max="10" width="18.00390625" style="0" bestFit="1" customWidth="1"/>
    <col min="11" max="11" width="16.140625" style="0" bestFit="1" customWidth="1"/>
    <col min="12" max="13" width="16.421875" style="0" bestFit="1" customWidth="1"/>
  </cols>
  <sheetData>
    <row r="1" spans="1:13" ht="28.5" thickBot="1">
      <c r="A1" s="2" t="s">
        <v>35</v>
      </c>
      <c r="B1" s="5"/>
      <c r="C1" s="3"/>
      <c r="D1" s="3"/>
      <c r="E1" s="3"/>
      <c r="F1" s="3"/>
      <c r="G1" s="3"/>
      <c r="H1" s="3"/>
      <c r="I1" s="4"/>
      <c r="J1" s="5"/>
      <c r="K1" s="3"/>
      <c r="L1" s="3"/>
      <c r="M1" s="4"/>
    </row>
    <row r="2" spans="1:13" s="14" customFormat="1" ht="19.5" thickBot="1">
      <c r="A2" s="9" t="s">
        <v>12</v>
      </c>
      <c r="B2" s="10" t="s">
        <v>16</v>
      </c>
      <c r="C2" s="11" t="s">
        <v>11</v>
      </c>
      <c r="D2" s="10" t="s">
        <v>14</v>
      </c>
      <c r="E2" s="11" t="s">
        <v>11</v>
      </c>
      <c r="F2" s="38" t="s">
        <v>15</v>
      </c>
      <c r="G2" s="39" t="s">
        <v>11</v>
      </c>
      <c r="H2" s="10" t="s">
        <v>17</v>
      </c>
      <c r="I2" s="11" t="s">
        <v>11</v>
      </c>
      <c r="J2" s="12" t="s">
        <v>8</v>
      </c>
      <c r="K2" s="12" t="s">
        <v>13</v>
      </c>
      <c r="L2" s="12" t="s">
        <v>9</v>
      </c>
      <c r="M2" s="13" t="s">
        <v>10</v>
      </c>
    </row>
    <row r="3" spans="1:13" s="14" customFormat="1" ht="18">
      <c r="A3" s="15" t="s">
        <v>4</v>
      </c>
      <c r="B3" s="16">
        <f aca="true" t="shared" si="0" ref="B3:B10">IF(SUM(K3:L3)&gt;9999,"NC",SUM(K3:L3))</f>
        <v>216.60999999999999</v>
      </c>
      <c r="C3" s="17">
        <f aca="true" t="shared" si="1" ref="C3:C10">IF(B3="NC","NC",RANK(B3,$B$3:$B$10,1))</f>
        <v>1</v>
      </c>
      <c r="D3" s="16" t="str">
        <f aca="true" t="shared" si="2" ref="D3:D10">IF(SUM(K3:M3)&gt;9999,"NC",SUM(K3:M3))</f>
        <v>NC</v>
      </c>
      <c r="E3" s="17" t="str">
        <f aca="true" t="shared" si="3" ref="E3:E10">IF(D3="NC","NC",RANK(D3,$D$3:$D$10,1))</f>
        <v>NC</v>
      </c>
      <c r="F3" s="40">
        <f aca="true" t="shared" si="4" ref="F3:F10">IF(SUM(J3:L3)&gt;9999,"NC",SUM(J3:L3))</f>
        <v>216.60999999999999</v>
      </c>
      <c r="G3" s="41">
        <f aca="true" t="shared" si="5" ref="G3:G10">IF(F3="NC","NC",RANK(F3,$F$3:$F$10,1))</f>
        <v>1</v>
      </c>
      <c r="H3" s="16">
        <f aca="true" t="shared" si="6" ref="H3:H10">IF(SUM(J3:K3)&gt;9999,"NC",SUM(J3:K3))</f>
        <v>47.1</v>
      </c>
      <c r="I3" s="17">
        <f aca="true" t="shared" si="7" ref="I3:I10">IF(H3="NC","NC",RANK(H3,$H$3:$H$10,1))</f>
        <v>1</v>
      </c>
      <c r="J3" s="18">
        <v>0</v>
      </c>
      <c r="K3" s="18">
        <v>47.1</v>
      </c>
      <c r="L3" s="18">
        <v>169.51</v>
      </c>
      <c r="M3" s="19">
        <v>9999</v>
      </c>
    </row>
    <row r="4" spans="1:13" s="14" customFormat="1" ht="18">
      <c r="A4" s="15" t="s">
        <v>7</v>
      </c>
      <c r="B4" s="16">
        <f t="shared" si="0"/>
        <v>220.93</v>
      </c>
      <c r="C4" s="17">
        <f t="shared" si="1"/>
        <v>2</v>
      </c>
      <c r="D4" s="16">
        <f t="shared" si="2"/>
        <v>415.82</v>
      </c>
      <c r="E4" s="17">
        <f t="shared" si="3"/>
        <v>2</v>
      </c>
      <c r="F4" s="40">
        <f t="shared" si="4"/>
        <v>380.78</v>
      </c>
      <c r="G4" s="41">
        <f t="shared" si="5"/>
        <v>2</v>
      </c>
      <c r="H4" s="16">
        <f t="shared" si="6"/>
        <v>262.51</v>
      </c>
      <c r="I4" s="17">
        <f t="shared" si="7"/>
        <v>2</v>
      </c>
      <c r="J4" s="18">
        <v>159.85</v>
      </c>
      <c r="K4" s="18">
        <v>102.66</v>
      </c>
      <c r="L4" s="18">
        <v>118.27</v>
      </c>
      <c r="M4" s="18">
        <v>194.89</v>
      </c>
    </row>
    <row r="5" spans="1:13" s="14" customFormat="1" ht="18">
      <c r="A5" s="15" t="s">
        <v>6</v>
      </c>
      <c r="B5" s="16">
        <f t="shared" si="0"/>
        <v>241.61</v>
      </c>
      <c r="C5" s="17">
        <f t="shared" si="1"/>
        <v>4</v>
      </c>
      <c r="D5" s="16">
        <f t="shared" si="2"/>
        <v>378.49</v>
      </c>
      <c r="E5" s="17">
        <f t="shared" si="3"/>
        <v>1</v>
      </c>
      <c r="F5" s="40">
        <f t="shared" si="4"/>
        <v>425.27</v>
      </c>
      <c r="G5" s="41">
        <f t="shared" si="5"/>
        <v>3</v>
      </c>
      <c r="H5" s="16">
        <f t="shared" si="6"/>
        <v>299.01</v>
      </c>
      <c r="I5" s="17">
        <f t="shared" si="7"/>
        <v>3</v>
      </c>
      <c r="J5" s="18">
        <v>183.66</v>
      </c>
      <c r="K5" s="18">
        <v>115.35</v>
      </c>
      <c r="L5" s="18">
        <v>126.26</v>
      </c>
      <c r="M5" s="19">
        <v>136.88</v>
      </c>
    </row>
    <row r="6" spans="1:13" s="14" customFormat="1" ht="18">
      <c r="A6" s="15" t="s">
        <v>1</v>
      </c>
      <c r="B6" s="16">
        <f t="shared" si="0"/>
        <v>465.74</v>
      </c>
      <c r="C6" s="17">
        <f t="shared" si="1"/>
        <v>6</v>
      </c>
      <c r="D6" s="16">
        <f t="shared" si="2"/>
        <v>709.33</v>
      </c>
      <c r="E6" s="17">
        <f t="shared" si="3"/>
        <v>5</v>
      </c>
      <c r="F6" s="40">
        <f t="shared" si="4"/>
        <v>563.14</v>
      </c>
      <c r="G6" s="41">
        <f t="shared" si="5"/>
        <v>4</v>
      </c>
      <c r="H6" s="16">
        <f t="shared" si="6"/>
        <v>319.93</v>
      </c>
      <c r="I6" s="17">
        <f t="shared" si="7"/>
        <v>4</v>
      </c>
      <c r="J6" s="18">
        <v>97.4</v>
      </c>
      <c r="K6" s="18">
        <v>222.53</v>
      </c>
      <c r="L6" s="18">
        <v>243.21</v>
      </c>
      <c r="M6" s="19">
        <v>243.59</v>
      </c>
    </row>
    <row r="7" spans="1:13" s="14" customFormat="1" ht="18">
      <c r="A7" s="15" t="s">
        <v>3</v>
      </c>
      <c r="B7" s="16">
        <f t="shared" si="0"/>
        <v>323.88</v>
      </c>
      <c r="C7" s="17">
        <f t="shared" si="1"/>
        <v>5</v>
      </c>
      <c r="D7" s="16">
        <f t="shared" si="2"/>
        <v>531.84</v>
      </c>
      <c r="E7" s="17">
        <f t="shared" si="3"/>
        <v>3</v>
      </c>
      <c r="F7" s="40" t="str">
        <f t="shared" si="4"/>
        <v>NC</v>
      </c>
      <c r="G7" s="41" t="str">
        <f t="shared" si="5"/>
        <v>NC</v>
      </c>
      <c r="H7" s="16" t="str">
        <f t="shared" si="6"/>
        <v>NC</v>
      </c>
      <c r="I7" s="17" t="str">
        <f t="shared" si="7"/>
        <v>NC</v>
      </c>
      <c r="J7" s="18">
        <v>9999</v>
      </c>
      <c r="K7" s="18">
        <v>150.8</v>
      </c>
      <c r="L7" s="18">
        <v>173.08</v>
      </c>
      <c r="M7" s="18">
        <v>207.96</v>
      </c>
    </row>
    <row r="8" spans="1:13" s="14" customFormat="1" ht="18">
      <c r="A8" s="15" t="s">
        <v>36</v>
      </c>
      <c r="B8" s="16">
        <f t="shared" si="0"/>
        <v>680.28</v>
      </c>
      <c r="C8" s="17">
        <f t="shared" si="1"/>
        <v>8</v>
      </c>
      <c r="D8" s="16">
        <f t="shared" si="2"/>
        <v>680.28</v>
      </c>
      <c r="E8" s="17">
        <f t="shared" si="3"/>
        <v>4</v>
      </c>
      <c r="F8" s="40" t="str">
        <f t="shared" si="4"/>
        <v>NC</v>
      </c>
      <c r="G8" s="41" t="str">
        <f t="shared" si="5"/>
        <v>NC</v>
      </c>
      <c r="H8" s="16" t="str">
        <f t="shared" si="6"/>
        <v>NC</v>
      </c>
      <c r="I8" s="17" t="str">
        <f t="shared" si="7"/>
        <v>NC</v>
      </c>
      <c r="J8" s="18">
        <v>9999</v>
      </c>
      <c r="K8" s="18">
        <v>314.1</v>
      </c>
      <c r="L8" s="18">
        <v>366.18</v>
      </c>
      <c r="M8" s="19"/>
    </row>
    <row r="9" spans="1:13" s="14" customFormat="1" ht="18">
      <c r="A9" s="15" t="s">
        <v>31</v>
      </c>
      <c r="B9" s="16">
        <f t="shared" si="0"/>
        <v>228.93</v>
      </c>
      <c r="C9" s="17">
        <f t="shared" si="1"/>
        <v>3</v>
      </c>
      <c r="D9" s="16" t="str">
        <f t="shared" si="2"/>
        <v>NC</v>
      </c>
      <c r="E9" s="17" t="str">
        <f t="shared" si="3"/>
        <v>NC</v>
      </c>
      <c r="F9" s="40" t="str">
        <f t="shared" si="4"/>
        <v>NC</v>
      </c>
      <c r="G9" s="41" t="str">
        <f t="shared" si="5"/>
        <v>NC</v>
      </c>
      <c r="H9" s="16" t="str">
        <f t="shared" si="6"/>
        <v>NC</v>
      </c>
      <c r="I9" s="17" t="str">
        <f t="shared" si="7"/>
        <v>NC</v>
      </c>
      <c r="J9" s="18">
        <v>9999</v>
      </c>
      <c r="K9" s="18">
        <v>60.83</v>
      </c>
      <c r="L9" s="18">
        <v>168.1</v>
      </c>
      <c r="M9" s="19">
        <v>9999</v>
      </c>
    </row>
    <row r="10" spans="1:13" s="14" customFormat="1" ht="18">
      <c r="A10" s="15" t="s">
        <v>5</v>
      </c>
      <c r="B10" s="16">
        <f t="shared" si="0"/>
        <v>483.99</v>
      </c>
      <c r="C10" s="17">
        <f t="shared" si="1"/>
        <v>7</v>
      </c>
      <c r="D10" s="16" t="str">
        <f t="shared" si="2"/>
        <v>NC</v>
      </c>
      <c r="E10" s="17" t="str">
        <f t="shared" si="3"/>
        <v>NC</v>
      </c>
      <c r="F10" s="40" t="str">
        <f t="shared" si="4"/>
        <v>NC</v>
      </c>
      <c r="G10" s="41" t="str">
        <f t="shared" si="5"/>
        <v>NC</v>
      </c>
      <c r="H10" s="16" t="str">
        <f t="shared" si="6"/>
        <v>NC</v>
      </c>
      <c r="I10" s="17" t="str">
        <f t="shared" si="7"/>
        <v>NC</v>
      </c>
      <c r="J10" s="18">
        <v>9999</v>
      </c>
      <c r="K10" s="18">
        <v>118.18</v>
      </c>
      <c r="L10" s="18">
        <v>365.81</v>
      </c>
      <c r="M10" s="18">
        <v>9999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5" r:id="rId1"/>
  <headerFooter alignWithMargins="0">
    <oddHeader>&amp;C&amp;A</oddHeader>
    <oddFooter>&amp;L&amp;F  &amp;D  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="70" zoomScaleNormal="70" workbookViewId="0" topLeftCell="A1">
      <selection activeCell="E19" sqref="E19"/>
    </sheetView>
  </sheetViews>
  <sheetFormatPr defaultColWidth="11.421875" defaultRowHeight="12.75"/>
  <cols>
    <col min="1" max="1" width="15.140625" style="0" customWidth="1"/>
    <col min="2" max="2" width="16.421875" style="0" bestFit="1" customWidth="1"/>
    <col min="3" max="3" width="8.28125" style="1" bestFit="1" customWidth="1"/>
    <col min="4" max="4" width="13.8515625" style="0" bestFit="1" customWidth="1"/>
    <col min="5" max="5" width="8.28125" style="1" bestFit="1" customWidth="1"/>
    <col min="6" max="6" width="16.421875" style="0" bestFit="1" customWidth="1"/>
    <col min="7" max="7" width="8.28125" style="0" bestFit="1" customWidth="1"/>
    <col min="8" max="8" width="16.140625" style="0" bestFit="1" customWidth="1"/>
    <col min="9" max="9" width="8.28125" style="1" bestFit="1" customWidth="1"/>
    <col min="10" max="10" width="17.8515625" style="0" bestFit="1" customWidth="1"/>
    <col min="11" max="11" width="13.8515625" style="0" bestFit="1" customWidth="1"/>
    <col min="12" max="13" width="16.421875" style="0" bestFit="1" customWidth="1"/>
    <col min="14" max="16384" width="9.140625" style="0" customWidth="1"/>
  </cols>
  <sheetData>
    <row r="1" spans="1:13" ht="28.5" thickBot="1">
      <c r="A1" s="2" t="s">
        <v>34</v>
      </c>
      <c r="B1" s="5"/>
      <c r="C1" s="3"/>
      <c r="D1" s="3"/>
      <c r="E1" s="3"/>
      <c r="F1" s="3"/>
      <c r="G1" s="3"/>
      <c r="H1" s="3"/>
      <c r="I1" s="4"/>
      <c r="J1" s="5"/>
      <c r="K1" s="3"/>
      <c r="L1" s="3"/>
      <c r="M1" s="4"/>
    </row>
    <row r="2" spans="1:13" s="14" customFormat="1" ht="19.5" thickBot="1">
      <c r="A2" s="9" t="s">
        <v>12</v>
      </c>
      <c r="B2" s="10" t="s">
        <v>16</v>
      </c>
      <c r="C2" s="11" t="s">
        <v>11</v>
      </c>
      <c r="D2" s="10" t="s">
        <v>14</v>
      </c>
      <c r="E2" s="11" t="s">
        <v>11</v>
      </c>
      <c r="F2" s="38" t="s">
        <v>15</v>
      </c>
      <c r="G2" s="39" t="s">
        <v>11</v>
      </c>
      <c r="H2" s="10" t="s">
        <v>17</v>
      </c>
      <c r="I2" s="11" t="s">
        <v>11</v>
      </c>
      <c r="J2" s="12" t="s">
        <v>8</v>
      </c>
      <c r="K2" s="12" t="s">
        <v>13</v>
      </c>
      <c r="L2" s="12" t="s">
        <v>9</v>
      </c>
      <c r="M2" s="13" t="s">
        <v>10</v>
      </c>
    </row>
    <row r="3" spans="1:13" s="14" customFormat="1" ht="18">
      <c r="A3" s="15" t="s">
        <v>4</v>
      </c>
      <c r="B3" s="16">
        <f aca="true" t="shared" si="0" ref="B3:B8">IF(SUM(K3:L3)&gt;9999,"NC",SUM(K3:L3))</f>
        <v>107.47999999999999</v>
      </c>
      <c r="C3" s="17">
        <f aca="true" t="shared" si="1" ref="C3:C8">IF(B3="NC","NC",RANK(B3,$B$3:$B$8,1))</f>
        <v>2</v>
      </c>
      <c r="D3" s="16">
        <f aca="true" t="shared" si="2" ref="D3:D8">IF(SUM(K3:M3)&gt;9999,"NC",SUM(K3:M3))</f>
        <v>487.83000000000004</v>
      </c>
      <c r="E3" s="17">
        <f aca="true" t="shared" si="3" ref="E3:E8">IF(D3="NC","NC",RANK(D3,$D$3:$D$8,1))</f>
        <v>3</v>
      </c>
      <c r="F3" s="40">
        <f aca="true" t="shared" si="4" ref="F3:F8">IF(SUM(J3:L3)&gt;9999,"NC",SUM(J3:L3))</f>
        <v>107.47999999999999</v>
      </c>
      <c r="G3" s="41">
        <f aca="true" t="shared" si="5" ref="G3:G8">IF(F3="NC","NC",RANK(F3,$F$3:$F$8,1))</f>
        <v>1</v>
      </c>
      <c r="H3" s="16">
        <f aca="true" t="shared" si="6" ref="H3:H8">IF(SUM(J3:K3)&gt;9999,"NC",SUM(J3:K3))</f>
        <v>14.13</v>
      </c>
      <c r="I3" s="17">
        <f aca="true" t="shared" si="7" ref="I3:I8">IF(H3="NC","NC",RANK(H3,$H$3:$H$8,1))</f>
        <v>1</v>
      </c>
      <c r="J3" s="18">
        <v>0</v>
      </c>
      <c r="K3" s="18">
        <v>14.13</v>
      </c>
      <c r="L3" s="18">
        <v>93.35</v>
      </c>
      <c r="M3" s="18">
        <v>380.35</v>
      </c>
    </row>
    <row r="4" spans="1:13" s="14" customFormat="1" ht="18">
      <c r="A4" s="15" t="s">
        <v>7</v>
      </c>
      <c r="B4" s="16">
        <f t="shared" si="0"/>
        <v>98.22999999999999</v>
      </c>
      <c r="C4" s="17">
        <f t="shared" si="1"/>
        <v>1</v>
      </c>
      <c r="D4" s="16">
        <f t="shared" si="2"/>
        <v>210.48</v>
      </c>
      <c r="E4" s="17">
        <f t="shared" si="3"/>
        <v>1</v>
      </c>
      <c r="F4" s="40">
        <f t="shared" si="4"/>
        <v>263.37</v>
      </c>
      <c r="G4" s="41">
        <f t="shared" si="5"/>
        <v>2</v>
      </c>
      <c r="H4" s="16">
        <f t="shared" si="6"/>
        <v>186.54</v>
      </c>
      <c r="I4" s="17">
        <f t="shared" si="7"/>
        <v>2</v>
      </c>
      <c r="J4" s="18">
        <v>165.14</v>
      </c>
      <c r="K4" s="18">
        <v>21.4</v>
      </c>
      <c r="L4" s="18">
        <v>76.83</v>
      </c>
      <c r="M4" s="18">
        <v>112.25</v>
      </c>
    </row>
    <row r="5" spans="1:13" s="14" customFormat="1" ht="18">
      <c r="A5" s="15" t="s">
        <v>6</v>
      </c>
      <c r="B5" s="16">
        <f t="shared" si="0"/>
        <v>155.94</v>
      </c>
      <c r="C5" s="17">
        <f t="shared" si="1"/>
        <v>3</v>
      </c>
      <c r="D5" s="16">
        <f t="shared" si="2"/>
        <v>317.26</v>
      </c>
      <c r="E5" s="17">
        <f t="shared" si="3"/>
        <v>2</v>
      </c>
      <c r="F5" s="40">
        <f t="shared" si="4"/>
        <v>382.78999999999996</v>
      </c>
      <c r="G5" s="41">
        <f t="shared" si="5"/>
        <v>3</v>
      </c>
      <c r="H5" s="16">
        <f t="shared" si="6"/>
        <v>297.01</v>
      </c>
      <c r="I5" s="17">
        <f t="shared" si="7"/>
        <v>3</v>
      </c>
      <c r="J5" s="18">
        <v>226.85</v>
      </c>
      <c r="K5" s="18">
        <v>70.16</v>
      </c>
      <c r="L5" s="18">
        <v>85.78</v>
      </c>
      <c r="M5" s="18">
        <v>161.32</v>
      </c>
    </row>
    <row r="6" spans="1:13" s="14" customFormat="1" ht="18">
      <c r="A6" s="15" t="s">
        <v>3</v>
      </c>
      <c r="B6" s="16">
        <f t="shared" si="0"/>
        <v>272.16999999999996</v>
      </c>
      <c r="C6" s="17">
        <f t="shared" si="1"/>
        <v>5</v>
      </c>
      <c r="D6" s="16">
        <f t="shared" si="2"/>
        <v>503.64</v>
      </c>
      <c r="E6" s="17">
        <f t="shared" si="3"/>
        <v>4</v>
      </c>
      <c r="F6" s="40" t="str">
        <f t="shared" si="4"/>
        <v>NC</v>
      </c>
      <c r="G6" s="41" t="str">
        <f t="shared" si="5"/>
        <v>NC</v>
      </c>
      <c r="H6" s="16" t="str">
        <f t="shared" si="6"/>
        <v>NC</v>
      </c>
      <c r="I6" s="17" t="str">
        <f t="shared" si="7"/>
        <v>NC</v>
      </c>
      <c r="J6" s="18">
        <v>9999</v>
      </c>
      <c r="K6" s="18">
        <v>97.82</v>
      </c>
      <c r="L6" s="18">
        <v>174.35</v>
      </c>
      <c r="M6" s="19">
        <v>231.47</v>
      </c>
    </row>
    <row r="7" spans="1:13" s="14" customFormat="1" ht="18">
      <c r="A7" s="15" t="s">
        <v>29</v>
      </c>
      <c r="B7" s="16">
        <f t="shared" si="0"/>
        <v>158.14</v>
      </c>
      <c r="C7" s="17">
        <f t="shared" si="1"/>
        <v>4</v>
      </c>
      <c r="D7" s="16" t="str">
        <f t="shared" si="2"/>
        <v>NC</v>
      </c>
      <c r="E7" s="17" t="str">
        <f t="shared" si="3"/>
        <v>NC</v>
      </c>
      <c r="F7" s="40" t="str">
        <f t="shared" si="4"/>
        <v>NC</v>
      </c>
      <c r="G7" s="41" t="str">
        <f t="shared" si="5"/>
        <v>NC</v>
      </c>
      <c r="H7" s="16" t="str">
        <f t="shared" si="6"/>
        <v>NC</v>
      </c>
      <c r="I7" s="17" t="str">
        <f t="shared" si="7"/>
        <v>NC</v>
      </c>
      <c r="J7" s="18">
        <v>9999</v>
      </c>
      <c r="K7" s="18">
        <v>46.28</v>
      </c>
      <c r="L7" s="18">
        <v>111.86</v>
      </c>
      <c r="M7" s="18">
        <v>9999</v>
      </c>
    </row>
    <row r="8" spans="1:13" s="14" customFormat="1" ht="18.75" thickBot="1">
      <c r="A8" s="20" t="s">
        <v>5</v>
      </c>
      <c r="B8" s="21">
        <f t="shared" si="0"/>
        <v>343.24</v>
      </c>
      <c r="C8" s="22">
        <f t="shared" si="1"/>
        <v>6</v>
      </c>
      <c r="D8" s="21" t="str">
        <f t="shared" si="2"/>
        <v>NC</v>
      </c>
      <c r="E8" s="22" t="str">
        <f t="shared" si="3"/>
        <v>NC</v>
      </c>
      <c r="F8" s="40" t="str">
        <f t="shared" si="4"/>
        <v>NC</v>
      </c>
      <c r="G8" s="41" t="str">
        <f t="shared" si="5"/>
        <v>NC</v>
      </c>
      <c r="H8" s="16" t="str">
        <f t="shared" si="6"/>
        <v>NC</v>
      </c>
      <c r="I8" s="17" t="str">
        <f t="shared" si="7"/>
        <v>NC</v>
      </c>
      <c r="J8" s="18">
        <v>9999</v>
      </c>
      <c r="K8" s="23">
        <v>56.43</v>
      </c>
      <c r="L8" s="23">
        <v>286.81</v>
      </c>
      <c r="M8" s="18">
        <v>9999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  <headerFooter alignWithMargins="0">
    <oddHeader>&amp;C&amp;A</oddHeader>
    <oddFooter>&amp;L&amp;F  &amp;D  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="70" zoomScaleNormal="7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12" sqref="H12"/>
    </sheetView>
  </sheetViews>
  <sheetFormatPr defaultColWidth="11.421875" defaultRowHeight="12.75"/>
  <cols>
    <col min="1" max="1" width="16.57421875" style="0" customWidth="1"/>
    <col min="2" max="2" width="13.8515625" style="0" bestFit="1" customWidth="1"/>
    <col min="3" max="3" width="8.28125" style="1" bestFit="1" customWidth="1"/>
    <col min="4" max="4" width="13.8515625" style="0" bestFit="1" customWidth="1"/>
    <col min="5" max="5" width="8.28125" style="1" bestFit="1" customWidth="1"/>
    <col min="6" max="6" width="13.8515625" style="0" bestFit="1" customWidth="1"/>
    <col min="7" max="7" width="8.28125" style="0" bestFit="1" customWidth="1"/>
    <col min="8" max="8" width="16.140625" style="0" bestFit="1" customWidth="1"/>
    <col min="9" max="9" width="8.28125" style="1" bestFit="1" customWidth="1"/>
    <col min="10" max="13" width="16.421875" style="0" bestFit="1" customWidth="1"/>
  </cols>
  <sheetData>
    <row r="1" spans="1:13" ht="28.5" thickBot="1">
      <c r="A1" s="6" t="s">
        <v>51</v>
      </c>
      <c r="B1" s="5"/>
      <c r="C1" s="3"/>
      <c r="D1" s="3"/>
      <c r="E1" s="3"/>
      <c r="F1" s="3"/>
      <c r="G1" s="3"/>
      <c r="H1" s="3"/>
      <c r="I1" s="4"/>
      <c r="J1" s="5"/>
      <c r="K1" s="3"/>
      <c r="L1" s="3"/>
      <c r="M1" s="4"/>
    </row>
    <row r="2" spans="1:13" s="14" customFormat="1" ht="19.5" thickBot="1">
      <c r="A2" s="9" t="s">
        <v>12</v>
      </c>
      <c r="B2" s="10" t="s">
        <v>16</v>
      </c>
      <c r="C2" s="11" t="s">
        <v>11</v>
      </c>
      <c r="D2" s="10" t="s">
        <v>14</v>
      </c>
      <c r="E2" s="11" t="s">
        <v>11</v>
      </c>
      <c r="F2" s="38" t="s">
        <v>15</v>
      </c>
      <c r="G2" s="39" t="s">
        <v>11</v>
      </c>
      <c r="H2" s="10" t="s">
        <v>17</v>
      </c>
      <c r="I2" s="11" t="s">
        <v>11</v>
      </c>
      <c r="J2" s="12" t="s">
        <v>8</v>
      </c>
      <c r="K2" s="12" t="s">
        <v>13</v>
      </c>
      <c r="L2" s="12" t="s">
        <v>9</v>
      </c>
      <c r="M2" s="13" t="s">
        <v>10</v>
      </c>
    </row>
    <row r="3" spans="1:13" s="14" customFormat="1" ht="18">
      <c r="A3" s="15" t="s">
        <v>4</v>
      </c>
      <c r="B3" s="16">
        <f>IF(SUM(K3:L3)&gt;9999,"NC",SUM(K3:L3))</f>
        <v>103.79</v>
      </c>
      <c r="C3" s="17">
        <f>IF(B3="NC","NC",RANK(B3,$B$3:$B$8,1))</f>
        <v>2</v>
      </c>
      <c r="D3" s="16">
        <f>IF(SUM(K3:M3)&gt;9999,"NC",SUM(K3:M3))</f>
        <v>521.36</v>
      </c>
      <c r="E3" s="17">
        <f>IF(D3="NC","NC",RANK(D3,$D$3:$D$8,1))</f>
        <v>4</v>
      </c>
      <c r="F3" s="40">
        <f>IF(SUM(J3:L3)&gt;9999,"NC",SUM(J3:L3))</f>
        <v>103.79</v>
      </c>
      <c r="G3" s="41">
        <f>IF(F3="NC","NC",RANK(F3,$F$3:$F$8,1))</f>
        <v>1</v>
      </c>
      <c r="H3" s="16">
        <f>IF(SUM(J3:K3)&gt;9999,"NC",SUM(J3:K3))</f>
        <v>0</v>
      </c>
      <c r="I3" s="17">
        <f>IF(H3="NC","NC",RANK(H3,$H$3:$H$8,1))</f>
        <v>1</v>
      </c>
      <c r="J3" s="18">
        <v>0</v>
      </c>
      <c r="K3" s="18">
        <v>0</v>
      </c>
      <c r="L3" s="18">
        <v>103.79</v>
      </c>
      <c r="M3" s="19">
        <v>417.57</v>
      </c>
    </row>
    <row r="4" spans="1:13" s="14" customFormat="1" ht="18">
      <c r="A4" s="15" t="s">
        <v>6</v>
      </c>
      <c r="B4" s="16">
        <f>IF(SUM(K4:L4)&gt;9999,"NC",SUM(K4:L4))</f>
        <v>205.69</v>
      </c>
      <c r="C4" s="17">
        <f>IF(B4="NC","NC",RANK(B4,$B$3:$B$8,1))</f>
        <v>4</v>
      </c>
      <c r="D4" s="16">
        <f>IF(SUM(K4:M4)&gt;9999,"NC",SUM(K4:M4))</f>
        <v>534.15</v>
      </c>
      <c r="E4" s="17">
        <f>IF(D4="NC","NC",RANK(D4,$D$3:$D$8,1))</f>
        <v>5</v>
      </c>
      <c r="F4" s="40">
        <f>IF(SUM(J4:L4)&gt;9999,"NC",SUM(J4:L4))</f>
        <v>334.56</v>
      </c>
      <c r="G4" s="41">
        <f>IF(F4="NC","NC",RANK(F4,$F$3:$F$8,1))</f>
        <v>2</v>
      </c>
      <c r="H4" s="16">
        <f>IF(SUM(J4:K4)&gt;9999,"NC",SUM(J4:K4))</f>
        <v>188.01</v>
      </c>
      <c r="I4" s="17">
        <f>IF(H4="NC","NC",RANK(H4,$H$3:$H$8,1))</f>
        <v>2</v>
      </c>
      <c r="J4" s="18">
        <v>128.87</v>
      </c>
      <c r="K4" s="18">
        <v>59.14</v>
      </c>
      <c r="L4" s="18">
        <v>146.55</v>
      </c>
      <c r="M4" s="18">
        <v>328.46</v>
      </c>
    </row>
    <row r="5" spans="1:13" s="14" customFormat="1" ht="18">
      <c r="A5" s="15" t="s">
        <v>7</v>
      </c>
      <c r="B5" s="16">
        <f>IF(SUM(K5:L5)&gt;9999,"NC",SUM(K5:L5))</f>
        <v>229.26</v>
      </c>
      <c r="C5" s="17">
        <f>IF(B5="NC","NC",RANK(B5,$B$3:$B$8,1))</f>
        <v>5</v>
      </c>
      <c r="D5" s="16">
        <f>IF(SUM(K5:M5)&gt;9999,"NC",SUM(K5:M5))</f>
        <v>386.7</v>
      </c>
      <c r="E5" s="17">
        <f>IF(D5="NC","NC",RANK(D5,$D$3:$D$8,1))</f>
        <v>3</v>
      </c>
      <c r="F5" s="40">
        <f>IF(SUM(J5:L5)&gt;9999,"NC",SUM(J5:L5))</f>
        <v>377.73</v>
      </c>
      <c r="G5" s="41">
        <f>IF(F5="NC","NC",RANK(F5,$F$3:$F$8,1))</f>
        <v>3</v>
      </c>
      <c r="H5" s="16">
        <f>IF(SUM(J5:K5)&gt;9999,"NC",SUM(J5:K5))</f>
        <v>223.09</v>
      </c>
      <c r="I5" s="17">
        <f>IF(H5="NC","NC",RANK(H5,$H$3:$H$8,1))</f>
        <v>3</v>
      </c>
      <c r="J5" s="18">
        <v>148.47</v>
      </c>
      <c r="K5" s="18">
        <v>74.62</v>
      </c>
      <c r="L5" s="18">
        <v>154.64</v>
      </c>
      <c r="M5" s="18">
        <v>157.44</v>
      </c>
    </row>
    <row r="6" spans="1:13" s="14" customFormat="1" ht="18">
      <c r="A6" s="15" t="s">
        <v>5</v>
      </c>
      <c r="B6" s="16">
        <f>IF(SUM(K6:L6)&gt;9999,"NC",SUM(K6:L6))</f>
        <v>368.82</v>
      </c>
      <c r="C6" s="17">
        <f>IF(B6="NC","NC",RANK(B6,$B$3:$B$8,1))</f>
        <v>6</v>
      </c>
      <c r="D6" s="16" t="str">
        <f>IF(SUM(K6:M6)&gt;9999,"NC",SUM(K6:M6))</f>
        <v>NC</v>
      </c>
      <c r="E6" s="17" t="str">
        <f>IF(D6="NC","NC",RANK(D6,$D$3:$D$8,1))</f>
        <v>NC</v>
      </c>
      <c r="F6" s="40" t="str">
        <f>IF(SUM(J6:L6)&gt;9999,"NC",SUM(J6:L6))</f>
        <v>NC</v>
      </c>
      <c r="G6" s="41" t="str">
        <f>IF(F6="NC","NC",RANK(F6,$F$3:$F$8,1))</f>
        <v>NC</v>
      </c>
      <c r="H6" s="16" t="str">
        <f>IF(SUM(J6:K6)&gt;9999,"NC",SUM(J6:K6))</f>
        <v>NC</v>
      </c>
      <c r="I6" s="17" t="str">
        <f>IF(H6="NC","NC",RANK(H6,$H$3:$H$8,1))</f>
        <v>NC</v>
      </c>
      <c r="J6" s="18">
        <v>9999</v>
      </c>
      <c r="K6" s="18">
        <v>54.04</v>
      </c>
      <c r="L6" s="18">
        <v>314.78</v>
      </c>
      <c r="M6" s="18">
        <v>9999</v>
      </c>
    </row>
    <row r="7" spans="1:13" s="14" customFormat="1" ht="18">
      <c r="A7" s="15" t="s">
        <v>29</v>
      </c>
      <c r="B7" s="16">
        <f>IF(SUM(K7:L7)&gt;9999,"NC",SUM(K7:L7))</f>
        <v>73.03</v>
      </c>
      <c r="C7" s="17">
        <f>IF(B7="NC","NC",RANK(B7,$B$3:$B$8,1))</f>
        <v>1</v>
      </c>
      <c r="D7" s="16">
        <f>IF(SUM(K7:M7)&gt;9999,"NC",SUM(K7:M7))</f>
        <v>174.53</v>
      </c>
      <c r="E7" s="17">
        <f>IF(D7="NC","NC",RANK(D7,$D$3:$D$8,1))</f>
        <v>1</v>
      </c>
      <c r="F7" s="40" t="str">
        <f>IF(SUM(J7:L7)&gt;9999,"NC",SUM(J7:L7))</f>
        <v>NC</v>
      </c>
      <c r="G7" s="41" t="str">
        <f>IF(F7="NC","NC",RANK(F7,$F$3:$F$8,1))</f>
        <v>NC</v>
      </c>
      <c r="H7" s="16" t="str">
        <f>IF(SUM(J7:K7)&gt;9999,"NC",SUM(J7:K7))</f>
        <v>NC</v>
      </c>
      <c r="I7" s="17" t="str">
        <f>IF(H7="NC","NC",RANK(H7,$H$3:$H$8,1))</f>
        <v>NC</v>
      </c>
      <c r="J7" s="18">
        <v>9999</v>
      </c>
      <c r="K7" s="18">
        <v>23.78</v>
      </c>
      <c r="L7" s="18">
        <v>49.25</v>
      </c>
      <c r="M7" s="18">
        <v>101.5</v>
      </c>
    </row>
    <row r="8" spans="1:13" s="14" customFormat="1" ht="18">
      <c r="A8" s="15" t="s">
        <v>3</v>
      </c>
      <c r="B8" s="16">
        <f>IF(SUM(K8:L8)&gt;9999,"NC",SUM(K8:L8))</f>
        <v>188.7</v>
      </c>
      <c r="C8" s="17">
        <f>IF(B8="NC","NC",RANK(B8,$B$3:$B$8,1))</f>
        <v>3</v>
      </c>
      <c r="D8" s="16">
        <f>IF(SUM(K8:M8)&gt;9999,"NC",SUM(K8:M8))</f>
        <v>351.42999999999995</v>
      </c>
      <c r="E8" s="17">
        <f>IF(D8="NC","NC",RANK(D8,$D$3:$D$8,1))</f>
        <v>2</v>
      </c>
      <c r="F8" s="40" t="str">
        <f>IF(SUM(J8:L8)&gt;9999,"NC",SUM(J8:L8))</f>
        <v>NC</v>
      </c>
      <c r="G8" s="41" t="str">
        <f>IF(F8="NC","NC",RANK(F8,$F$3:$F$8,1))</f>
        <v>NC</v>
      </c>
      <c r="H8" s="16" t="str">
        <f>IF(SUM(J8:K8)&gt;9999,"NC",SUM(J8:K8))</f>
        <v>NC</v>
      </c>
      <c r="I8" s="17" t="str">
        <f>IF(H8="NC","NC",RANK(H8,$H$3:$H$8,1))</f>
        <v>NC</v>
      </c>
      <c r="J8" s="18">
        <v>9999</v>
      </c>
      <c r="K8" s="18">
        <v>93.5</v>
      </c>
      <c r="L8" s="18">
        <v>95.2</v>
      </c>
      <c r="M8" s="19">
        <v>162.73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6" r:id="rId1"/>
  <headerFooter alignWithMargins="0">
    <oddHeader>&amp;C&amp;A</oddHeader>
    <oddFooter>&amp;L&amp;F  &amp;D  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="85" zoomScaleNormal="85" workbookViewId="0" topLeftCell="A1">
      <pane xSplit="5" ySplit="1" topLeftCell="F5" activePane="bottomRight" state="frozen"/>
      <selection pane="topLeft" activeCell="A1" sqref="A1"/>
      <selection pane="topRight" activeCell="F1" sqref="F1"/>
      <selection pane="bottomLeft" activeCell="A2" sqref="A2"/>
      <selection pane="bottomRight" activeCell="H25" sqref="H25"/>
    </sheetView>
  </sheetViews>
  <sheetFormatPr defaultColWidth="11.421875" defaultRowHeight="12.75"/>
  <cols>
    <col min="1" max="1" width="27.28125" style="14" customWidth="1"/>
    <col min="2" max="2" width="15.7109375" style="35" hidden="1" customWidth="1"/>
    <col min="3" max="3" width="15.7109375" style="14" hidden="1" customWidth="1"/>
    <col min="4" max="4" width="9.7109375" style="35" bestFit="1" customWidth="1"/>
    <col min="5" max="5" width="7.57421875" style="14" bestFit="1" customWidth="1"/>
    <col min="6" max="10" width="6.00390625" style="36" bestFit="1" customWidth="1"/>
    <col min="11" max="16384" width="23.421875" style="14" customWidth="1"/>
  </cols>
  <sheetData>
    <row r="1" spans="1:10" ht="18">
      <c r="A1" s="25" t="s">
        <v>12</v>
      </c>
      <c r="B1" s="26" t="s">
        <v>26</v>
      </c>
      <c r="C1" s="26" t="s">
        <v>23</v>
      </c>
      <c r="D1" s="26" t="s">
        <v>27</v>
      </c>
      <c r="E1" s="26" t="s">
        <v>25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</row>
    <row r="2" spans="1:10" ht="18">
      <c r="A2" s="28" t="s">
        <v>4</v>
      </c>
      <c r="B2" s="29" t="e">
        <f aca="true" t="shared" si="0" ref="B2:B10">RANK(C2,$C$2:$C$11,0)</f>
        <v>#NUM!</v>
      </c>
      <c r="C2" s="30">
        <f aca="true" t="shared" si="1" ref="C2:C10">LARGE(F2:J2,1)+LARGE(F2:J2,2)+LARGE(F2:J2,3)</f>
        <v>1185</v>
      </c>
      <c r="D2" s="29">
        <f aca="true" t="shared" si="2" ref="D2:D10">RANK(E2,$E$2:$E$11,0)</f>
        <v>1</v>
      </c>
      <c r="E2" s="31">
        <f aca="true" t="shared" si="3" ref="E2:E10">SUM(F2:J2)</f>
        <v>1420</v>
      </c>
      <c r="F2" s="31">
        <v>560</v>
      </c>
      <c r="G2" s="31">
        <v>315</v>
      </c>
      <c r="H2" s="31">
        <v>310</v>
      </c>
      <c r="I2" s="31">
        <v>166</v>
      </c>
      <c r="J2" s="31">
        <v>69</v>
      </c>
    </row>
    <row r="3" spans="1:10" ht="18">
      <c r="A3" s="28" t="s">
        <v>7</v>
      </c>
      <c r="B3" s="29" t="e">
        <f t="shared" si="0"/>
        <v>#NUM!</v>
      </c>
      <c r="C3" s="30">
        <f t="shared" si="1"/>
        <v>700</v>
      </c>
      <c r="D3" s="29">
        <f t="shared" si="2"/>
        <v>2</v>
      </c>
      <c r="E3" s="31">
        <f t="shared" si="3"/>
        <v>894</v>
      </c>
      <c r="F3" s="31">
        <v>298</v>
      </c>
      <c r="G3" s="31">
        <v>254</v>
      </c>
      <c r="H3" s="31">
        <v>148</v>
      </c>
      <c r="I3" s="31">
        <v>147</v>
      </c>
      <c r="J3" s="31">
        <v>47</v>
      </c>
    </row>
    <row r="4" spans="1:10" ht="18">
      <c r="A4" s="28" t="s">
        <v>0</v>
      </c>
      <c r="B4" s="29" t="e">
        <f t="shared" si="0"/>
        <v>#NUM!</v>
      </c>
      <c r="C4" s="30" t="e">
        <f t="shared" si="1"/>
        <v>#NUM!</v>
      </c>
      <c r="D4" s="29">
        <f t="shared" si="2"/>
        <v>9</v>
      </c>
      <c r="E4" s="31">
        <f t="shared" si="3"/>
        <v>110</v>
      </c>
      <c r="F4" s="31">
        <v>69</v>
      </c>
      <c r="G4" s="31"/>
      <c r="H4" s="31">
        <v>41</v>
      </c>
      <c r="I4" s="31"/>
      <c r="J4" s="31"/>
    </row>
    <row r="5" spans="1:10" ht="18">
      <c r="A5" s="28" t="s">
        <v>6</v>
      </c>
      <c r="B5" s="29" t="e">
        <f t="shared" si="0"/>
        <v>#NUM!</v>
      </c>
      <c r="C5" s="30">
        <f t="shared" si="1"/>
        <v>545</v>
      </c>
      <c r="D5" s="29">
        <f t="shared" si="2"/>
        <v>3</v>
      </c>
      <c r="E5" s="31">
        <f t="shared" si="3"/>
        <v>628</v>
      </c>
      <c r="F5" s="31">
        <v>259</v>
      </c>
      <c r="G5" s="31"/>
      <c r="H5" s="31">
        <v>161</v>
      </c>
      <c r="I5" s="31">
        <v>125</v>
      </c>
      <c r="J5" s="31">
        <v>83</v>
      </c>
    </row>
    <row r="6" spans="1:10" ht="18">
      <c r="A6" s="28" t="s">
        <v>2</v>
      </c>
      <c r="B6" s="29" t="e">
        <f t="shared" si="0"/>
        <v>#NUM!</v>
      </c>
      <c r="C6" s="30" t="e">
        <f t="shared" si="1"/>
        <v>#NUM!</v>
      </c>
      <c r="D6" s="29">
        <f t="shared" si="2"/>
        <v>7</v>
      </c>
      <c r="E6" s="31">
        <f t="shared" si="3"/>
        <v>169</v>
      </c>
      <c r="F6" s="31">
        <v>166</v>
      </c>
      <c r="G6" s="31"/>
      <c r="H6" s="31">
        <v>3</v>
      </c>
      <c r="I6" s="31"/>
      <c r="J6" s="31"/>
    </row>
    <row r="7" spans="1:10" ht="18">
      <c r="A7" s="28" t="s">
        <v>52</v>
      </c>
      <c r="B7" s="29" t="e">
        <f t="shared" si="0"/>
        <v>#NUM!</v>
      </c>
      <c r="C7" s="30" t="e">
        <f>LARGE(F7:J7,1)+LARGE(F7:J7,2)+LARGE(F7:J7,3)</f>
        <v>#NUM!</v>
      </c>
      <c r="D7" s="29">
        <f t="shared" si="2"/>
        <v>6</v>
      </c>
      <c r="E7" s="31">
        <f>SUM(F7:J7)</f>
        <v>193</v>
      </c>
      <c r="F7" s="31">
        <v>160</v>
      </c>
      <c r="G7" s="31"/>
      <c r="H7" s="31">
        <v>33</v>
      </c>
      <c r="I7" s="31"/>
      <c r="J7" s="31"/>
    </row>
    <row r="8" spans="1:10" ht="18">
      <c r="A8" s="28" t="s">
        <v>1</v>
      </c>
      <c r="B8" s="29" t="e">
        <f t="shared" si="0"/>
        <v>#NUM!</v>
      </c>
      <c r="C8" s="30">
        <f t="shared" si="1"/>
        <v>446</v>
      </c>
      <c r="D8" s="29">
        <f t="shared" si="2"/>
        <v>5</v>
      </c>
      <c r="E8" s="31">
        <f t="shared" si="3"/>
        <v>446</v>
      </c>
      <c r="F8" s="31">
        <v>400</v>
      </c>
      <c r="G8" s="31"/>
      <c r="H8" s="31">
        <v>29</v>
      </c>
      <c r="I8" s="31">
        <v>17</v>
      </c>
      <c r="J8" s="31"/>
    </row>
    <row r="9" spans="1:10" ht="18">
      <c r="A9" s="28" t="s">
        <v>36</v>
      </c>
      <c r="B9" s="29" t="e">
        <f t="shared" si="0"/>
        <v>#NUM!</v>
      </c>
      <c r="C9" s="30">
        <f t="shared" si="1"/>
        <v>419</v>
      </c>
      <c r="D9" s="29">
        <f t="shared" si="2"/>
        <v>4</v>
      </c>
      <c r="E9" s="31">
        <f t="shared" si="3"/>
        <v>499</v>
      </c>
      <c r="F9" s="31">
        <v>107</v>
      </c>
      <c r="G9" s="31"/>
      <c r="H9" s="31">
        <v>162</v>
      </c>
      <c r="I9" s="31">
        <v>150</v>
      </c>
      <c r="J9" s="31">
        <v>80</v>
      </c>
    </row>
    <row r="10" spans="1:10" ht="18">
      <c r="A10" s="28" t="s">
        <v>48</v>
      </c>
      <c r="B10" s="29" t="e">
        <f t="shared" si="0"/>
        <v>#NUM!</v>
      </c>
      <c r="C10" s="30" t="e">
        <f t="shared" si="1"/>
        <v>#NUM!</v>
      </c>
      <c r="D10" s="29">
        <f t="shared" si="2"/>
        <v>8</v>
      </c>
      <c r="E10" s="31">
        <f t="shared" si="3"/>
        <v>111</v>
      </c>
      <c r="F10" s="31">
        <v>100</v>
      </c>
      <c r="G10" s="31"/>
      <c r="H10" s="31">
        <v>11</v>
      </c>
      <c r="I10" s="31"/>
      <c r="J10" s="31"/>
    </row>
    <row r="11" spans="1:10" ht="18">
      <c r="A11" s="28"/>
      <c r="B11" s="29"/>
      <c r="C11" s="30"/>
      <c r="D11" s="29"/>
      <c r="E11" s="31"/>
      <c r="F11" s="31"/>
      <c r="G11" s="31"/>
      <c r="H11" s="31"/>
      <c r="I11" s="31"/>
      <c r="J11" s="31"/>
    </row>
    <row r="12" spans="1:10" ht="18.75" thickBot="1">
      <c r="A12" s="32"/>
      <c r="B12" s="33"/>
      <c r="C12" s="33" t="e">
        <f>SUM(C2:C11)</f>
        <v>#NUM!</v>
      </c>
      <c r="D12" s="33"/>
      <c r="E12" s="33">
        <f>SUM(E2:E11)</f>
        <v>4470</v>
      </c>
      <c r="F12" s="34"/>
      <c r="G12" s="34"/>
      <c r="H12" s="34"/>
      <c r="I12" s="34"/>
      <c r="J12" s="34"/>
    </row>
    <row r="14" ht="18">
      <c r="A14" s="28" t="s">
        <v>24</v>
      </c>
    </row>
    <row r="15" ht="18">
      <c r="A15" s="14" t="s">
        <v>28</v>
      </c>
    </row>
    <row r="16" ht="18">
      <c r="A16" s="37"/>
    </row>
    <row r="17" ht="18">
      <c r="A17" s="14" t="str">
        <f>"nombre de Clubs classés = "&amp;COUNTA(A2:A11)</f>
        <v>nombre de Clubs classés = 9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&amp;C&amp;A</oddHeader>
    <oddFooter>&amp;L&amp;F  &amp;D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</dc:creator>
  <cp:keywords/>
  <dc:description/>
  <cp:lastModifiedBy>Denis LEBOULLENGER</cp:lastModifiedBy>
  <cp:lastPrinted>2015-02-06T17:21:20Z</cp:lastPrinted>
  <dcterms:created xsi:type="dcterms:W3CDTF">2007-02-04T22:31:11Z</dcterms:created>
  <dcterms:modified xsi:type="dcterms:W3CDTF">2016-01-28T12:51:09Z</dcterms:modified>
  <cp:category/>
  <cp:version/>
  <cp:contentType/>
  <cp:contentStatus/>
</cp:coreProperties>
</file>