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tabRatio="639" activeTab="8"/>
  </bookViews>
  <sheets>
    <sheet name="ASCO" sheetId="1" r:id="rId1"/>
    <sheet name="CSCP" sheetId="2" r:id="rId2"/>
    <sheet name="USCORG" sheetId="3" r:id="rId3"/>
    <sheet name="SCE SG" sheetId="4" r:id="rId4"/>
    <sheet name="SCPO" sheetId="5" r:id="rId5"/>
    <sheet name="SCCS" sheetId="6" r:id="rId6"/>
    <sheet name="BASC" sheetId="7" r:id="rId7"/>
    <sheet name="SCE Sl" sheetId="8" r:id="rId8"/>
    <sheet name="CHALLENGE" sheetId="9" r:id="rId9"/>
  </sheets>
  <definedNames/>
  <calcPr fullCalcOnLoad="1"/>
</workbook>
</file>

<file path=xl/sharedStrings.xml><?xml version="1.0" encoding="utf-8"?>
<sst xmlns="http://schemas.openxmlformats.org/spreadsheetml/2006/main" count="211" uniqueCount="43">
  <si>
    <t>ASAF</t>
  </si>
  <si>
    <t>ASCO</t>
  </si>
  <si>
    <t>CSCP</t>
  </si>
  <si>
    <t>SCCS</t>
  </si>
  <si>
    <t>SCE</t>
  </si>
  <si>
    <t>SCPO</t>
  </si>
  <si>
    <t>USCORG</t>
  </si>
  <si>
    <t>1D</t>
  </si>
  <si>
    <t>2H</t>
  </si>
  <si>
    <t>3H</t>
  </si>
  <si>
    <t>rang</t>
  </si>
  <si>
    <t>CLUBS</t>
  </si>
  <si>
    <t>1H</t>
  </si>
  <si>
    <t>C3H</t>
  </si>
  <si>
    <t>C2H1D</t>
  </si>
  <si>
    <t>C2H</t>
  </si>
  <si>
    <t>C1H1D</t>
  </si>
  <si>
    <t>D1</t>
  </si>
  <si>
    <t>D2</t>
  </si>
  <si>
    <t>H1</t>
  </si>
  <si>
    <t>H2</t>
  </si>
  <si>
    <t>H3</t>
  </si>
  <si>
    <t>Ch1</t>
  </si>
  <si>
    <t xml:space="preserve">Ch1 = 3 meilleurs </t>
  </si>
  <si>
    <t>Ch2</t>
  </si>
  <si>
    <t>Rang1</t>
  </si>
  <si>
    <t>Rang2</t>
  </si>
  <si>
    <t>Ch2 = total 2D+3H</t>
  </si>
  <si>
    <t>RCF</t>
  </si>
  <si>
    <t>DASSAULT</t>
  </si>
  <si>
    <t>METRO</t>
  </si>
  <si>
    <t>UASG</t>
  </si>
  <si>
    <t>ASCO géant samedi 27 janv</t>
  </si>
  <si>
    <t>CSCP géant 1M dimanche 28 janv</t>
  </si>
  <si>
    <t>USCORG slalom dimanche 28 janvier</t>
  </si>
  <si>
    <t>SCE Super Géant lundi 29 janv</t>
  </si>
  <si>
    <t>SCPO Super Géant  lundi 29 janv</t>
  </si>
  <si>
    <t>SCCS slalom  mardi 30 janv</t>
  </si>
  <si>
    <t>BASC géant mercredi 31 janv</t>
  </si>
  <si>
    <t>SCE slalom  jeudi 1er fev</t>
  </si>
  <si>
    <t>ASCH STRASBOURG</t>
  </si>
  <si>
    <t>ASPTT BELFORT</t>
  </si>
  <si>
    <t>BNP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</si>
</sst>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4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3" fontId="6" fillId="0" borderId="0" xfId="45" applyFont="1" applyFill="1" applyBorder="1" applyAlignment="1">
      <alignment/>
    </xf>
    <xf numFmtId="0" fontId="6" fillId="0" borderId="0" xfId="45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43" fontId="6" fillId="0" borderId="16" xfId="45" applyFont="1" applyFill="1" applyBorder="1" applyAlignment="1">
      <alignment/>
    </xf>
    <xf numFmtId="0" fontId="6" fillId="0" borderId="16" xfId="45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4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45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43" fontId="5" fillId="0" borderId="0" xfId="45" applyFont="1" applyFill="1" applyBorder="1" applyAlignment="1">
      <alignment/>
    </xf>
    <xf numFmtId="0" fontId="5" fillId="0" borderId="0" xfId="45" applyNumberFormat="1" applyFont="1" applyFill="1" applyBorder="1" applyAlignment="1">
      <alignment/>
    </xf>
    <xf numFmtId="43" fontId="5" fillId="0" borderId="16" xfId="45" applyFont="1" applyFill="1" applyBorder="1" applyAlignment="1">
      <alignment/>
    </xf>
    <xf numFmtId="0" fontId="5" fillId="0" borderId="16" xfId="45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2.75"/>
  <cols>
    <col min="1" max="1" width="24.57421875" style="29" customWidth="1"/>
    <col min="2" max="2" width="11.57421875" style="29" bestFit="1" customWidth="1"/>
    <col min="3" max="3" width="6.28125" style="32" bestFit="1" customWidth="1"/>
    <col min="4" max="4" width="13.421875" style="29" bestFit="1" customWidth="1"/>
    <col min="5" max="5" width="6.28125" style="32" bestFit="1" customWidth="1"/>
    <col min="6" max="6" width="11.57421875" style="29" bestFit="1" customWidth="1"/>
    <col min="7" max="7" width="6.28125" style="29" bestFit="1" customWidth="1"/>
    <col min="8" max="8" width="11.57421875" style="29" bestFit="1" customWidth="1"/>
    <col min="9" max="9" width="6.28125" style="32" bestFit="1" customWidth="1"/>
    <col min="10" max="10" width="13.421875" style="29" bestFit="1" customWidth="1"/>
    <col min="11" max="12" width="11.57421875" style="29" bestFit="1" customWidth="1"/>
    <col min="13" max="13" width="13.421875" style="29" bestFit="1" customWidth="1"/>
    <col min="14" max="16384" width="23.57421875" style="29" customWidth="1"/>
  </cols>
  <sheetData>
    <row r="1" spans="1:13" ht="15.75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3</v>
      </c>
      <c r="B3" s="23">
        <f aca="true" t="shared" si="0" ref="B3:B13">IF(SUM(K3:L3)&gt;9999,"NC",SUM(K3:L3))</f>
        <v>68.22</v>
      </c>
      <c r="C3" s="44">
        <f aca="true" t="shared" si="1" ref="C3:C13">IF(B3="NC","NC",RANK(B3,$B$2:$B$13,1))</f>
        <v>1</v>
      </c>
      <c r="D3" s="23">
        <f aca="true" t="shared" si="2" ref="D3:D13">IF(SUM(K3:M3)&gt;9999,"NC",SUM(K3:M3))</f>
        <v>304.01</v>
      </c>
      <c r="E3" s="24">
        <f aca="true" t="shared" si="3" ref="E3:E13">IF(D3="NC","NC",RANK(D3,$D$2:$D$13,1))</f>
        <v>2</v>
      </c>
      <c r="F3" s="43">
        <f aca="true" t="shared" si="4" ref="F3:F13">IF(SUM(J3:L3)&gt;9999,"NC",SUM(J3:L3))</f>
        <v>68.22</v>
      </c>
      <c r="G3" s="44">
        <f aca="true" t="shared" si="5" ref="G3:G13">IF(F3="NC","NC",RANK(F3,$F$2:$F$13,1))</f>
        <v>1</v>
      </c>
      <c r="H3" s="23">
        <f aca="true" t="shared" si="6" ref="H3:H13">IF(SUM(J3:K3)&gt;9999,"NC",SUM(J3:K3))</f>
        <v>0</v>
      </c>
      <c r="I3" s="44">
        <f aca="true" t="shared" si="7" ref="I3:I13">IF(H3="NC","NC",RANK(H3,$H$2:$H$13,1))</f>
        <v>1</v>
      </c>
      <c r="J3" s="23">
        <v>0</v>
      </c>
      <c r="K3" s="23">
        <v>0</v>
      </c>
      <c r="L3" s="23">
        <v>68.22</v>
      </c>
      <c r="M3" s="23">
        <v>235.79</v>
      </c>
    </row>
    <row r="4" spans="1:13" ht="15.75">
      <c r="A4" s="22" t="s">
        <v>1</v>
      </c>
      <c r="B4" s="23">
        <f t="shared" si="0"/>
        <v>274.31</v>
      </c>
      <c r="C4" s="24">
        <f t="shared" si="1"/>
        <v>4</v>
      </c>
      <c r="D4" s="23">
        <f t="shared" si="2"/>
        <v>480.03999999999996</v>
      </c>
      <c r="E4" s="24">
        <f t="shared" si="3"/>
        <v>3</v>
      </c>
      <c r="F4" s="43">
        <f t="shared" si="4"/>
        <v>301.34000000000003</v>
      </c>
      <c r="G4" s="44">
        <f t="shared" si="5"/>
        <v>2</v>
      </c>
      <c r="H4" s="23">
        <f t="shared" si="6"/>
        <v>152.46</v>
      </c>
      <c r="I4" s="24">
        <f t="shared" si="7"/>
        <v>2</v>
      </c>
      <c r="J4" s="23">
        <v>27.03</v>
      </c>
      <c r="K4" s="23">
        <v>125.43</v>
      </c>
      <c r="L4" s="23">
        <v>148.88</v>
      </c>
      <c r="M4" s="23">
        <v>205.73</v>
      </c>
    </row>
    <row r="5" spans="1:13" ht="15.75">
      <c r="A5" s="22" t="s">
        <v>6</v>
      </c>
      <c r="B5" s="23">
        <f t="shared" si="0"/>
        <v>418.86</v>
      </c>
      <c r="C5" s="24">
        <f t="shared" si="1"/>
        <v>9</v>
      </c>
      <c r="D5" s="23">
        <f t="shared" si="2"/>
        <v>815.34</v>
      </c>
      <c r="E5" s="24">
        <f t="shared" si="3"/>
        <v>5</v>
      </c>
      <c r="F5" s="43">
        <f t="shared" si="4"/>
        <v>527.96</v>
      </c>
      <c r="G5" s="44">
        <f t="shared" si="5"/>
        <v>3</v>
      </c>
      <c r="H5" s="23">
        <f t="shared" si="6"/>
        <v>275.25</v>
      </c>
      <c r="I5" s="24">
        <f t="shared" si="7"/>
        <v>4</v>
      </c>
      <c r="J5" s="23">
        <v>109.1</v>
      </c>
      <c r="K5" s="23">
        <v>166.15</v>
      </c>
      <c r="L5" s="23">
        <v>252.71</v>
      </c>
      <c r="M5" s="23">
        <v>396.48</v>
      </c>
    </row>
    <row r="6" spans="1:13" ht="15.75">
      <c r="A6" s="22" t="s">
        <v>31</v>
      </c>
      <c r="B6" s="23">
        <f t="shared" si="0"/>
        <v>489.83</v>
      </c>
      <c r="C6" s="24">
        <f t="shared" si="1"/>
        <v>11</v>
      </c>
      <c r="D6" s="23">
        <f t="shared" si="2"/>
        <v>837.03</v>
      </c>
      <c r="E6" s="24">
        <f t="shared" si="3"/>
        <v>6</v>
      </c>
      <c r="F6" s="43">
        <f t="shared" si="4"/>
        <v>530.78</v>
      </c>
      <c r="G6" s="44">
        <f t="shared" si="5"/>
        <v>4</v>
      </c>
      <c r="H6" s="23">
        <f t="shared" si="6"/>
        <v>194.14999999999998</v>
      </c>
      <c r="I6" s="24">
        <f t="shared" si="7"/>
        <v>3</v>
      </c>
      <c r="J6" s="23">
        <v>40.95</v>
      </c>
      <c r="K6" s="23">
        <v>153.2</v>
      </c>
      <c r="L6" s="23">
        <v>336.63</v>
      </c>
      <c r="M6" s="23">
        <v>347.2</v>
      </c>
    </row>
    <row r="7" spans="1:13" ht="15.75">
      <c r="A7" s="22" t="s">
        <v>0</v>
      </c>
      <c r="B7" s="23">
        <f t="shared" si="0"/>
        <v>400.97</v>
      </c>
      <c r="C7" s="24">
        <f t="shared" si="1"/>
        <v>8</v>
      </c>
      <c r="D7" s="23">
        <f t="shared" si="2"/>
        <v>930.99</v>
      </c>
      <c r="E7" s="24">
        <f t="shared" si="3"/>
        <v>7</v>
      </c>
      <c r="F7" s="43">
        <f t="shared" si="4"/>
        <v>607.02</v>
      </c>
      <c r="G7" s="44">
        <f t="shared" si="5"/>
        <v>5</v>
      </c>
      <c r="H7" s="23">
        <f t="shared" si="6"/>
        <v>329.54</v>
      </c>
      <c r="I7" s="24">
        <f t="shared" si="7"/>
        <v>5</v>
      </c>
      <c r="J7" s="23">
        <v>206.05</v>
      </c>
      <c r="K7" s="23">
        <v>123.49</v>
      </c>
      <c r="L7" s="23">
        <v>277.48</v>
      </c>
      <c r="M7" s="23">
        <v>530.02</v>
      </c>
    </row>
    <row r="8" spans="1:13" ht="15.75">
      <c r="A8" s="22" t="s">
        <v>5</v>
      </c>
      <c r="B8" s="23">
        <f t="shared" si="0"/>
        <v>351.17</v>
      </c>
      <c r="C8" s="24">
        <f t="shared" si="1"/>
        <v>7</v>
      </c>
      <c r="D8" s="23">
        <f t="shared" si="2"/>
        <v>638.61</v>
      </c>
      <c r="E8" s="24">
        <f t="shared" si="3"/>
        <v>4</v>
      </c>
      <c r="F8" s="43" t="str">
        <f t="shared" si="4"/>
        <v>NC</v>
      </c>
      <c r="G8" s="44" t="str">
        <f t="shared" si="5"/>
        <v>NC</v>
      </c>
      <c r="H8" s="23" t="str">
        <f t="shared" si="6"/>
        <v>NC</v>
      </c>
      <c r="I8" s="24" t="str">
        <f t="shared" si="7"/>
        <v>NC</v>
      </c>
      <c r="J8" s="23">
        <v>9999</v>
      </c>
      <c r="K8" s="23">
        <v>79.24</v>
      </c>
      <c r="L8" s="23">
        <v>271.93</v>
      </c>
      <c r="M8" s="23">
        <v>287.44</v>
      </c>
    </row>
    <row r="9" spans="1:13" ht="15.75">
      <c r="A9" s="22" t="s">
        <v>42</v>
      </c>
      <c r="B9" s="23">
        <f t="shared" si="0"/>
        <v>290.78999999999996</v>
      </c>
      <c r="C9" s="24">
        <f t="shared" si="1"/>
        <v>5</v>
      </c>
      <c r="D9" s="23" t="str">
        <f t="shared" si="2"/>
        <v>NC</v>
      </c>
      <c r="E9" s="24" t="str">
        <f t="shared" si="3"/>
        <v>NC</v>
      </c>
      <c r="F9" s="43" t="str">
        <f t="shared" si="4"/>
        <v>NC</v>
      </c>
      <c r="G9" s="44" t="str">
        <f t="shared" si="5"/>
        <v>NC</v>
      </c>
      <c r="H9" s="23" t="str">
        <f t="shared" si="6"/>
        <v>NC</v>
      </c>
      <c r="I9" s="24" t="str">
        <f t="shared" si="7"/>
        <v>NC</v>
      </c>
      <c r="J9" s="23">
        <v>9999</v>
      </c>
      <c r="K9" s="23">
        <v>118.82</v>
      </c>
      <c r="L9" s="23">
        <v>171.97</v>
      </c>
      <c r="M9" s="23">
        <v>9999</v>
      </c>
    </row>
    <row r="10" spans="1:13" ht="15.75">
      <c r="A10" s="22" t="s">
        <v>29</v>
      </c>
      <c r="B10" s="23">
        <f t="shared" si="0"/>
        <v>299.52</v>
      </c>
      <c r="C10" s="24">
        <f t="shared" si="1"/>
        <v>6</v>
      </c>
      <c r="D10" s="23" t="str">
        <f t="shared" si="2"/>
        <v>NC</v>
      </c>
      <c r="E10" s="24" t="str">
        <f t="shared" si="3"/>
        <v>NC</v>
      </c>
      <c r="F10" s="43" t="str">
        <f t="shared" si="4"/>
        <v>NC</v>
      </c>
      <c r="G10" s="44" t="str">
        <f t="shared" si="5"/>
        <v>NC</v>
      </c>
      <c r="H10" s="23" t="str">
        <f t="shared" si="6"/>
        <v>NC</v>
      </c>
      <c r="I10" s="24" t="str">
        <f t="shared" si="7"/>
        <v>NC</v>
      </c>
      <c r="J10" s="23">
        <v>9999</v>
      </c>
      <c r="K10" s="23">
        <v>116.18</v>
      </c>
      <c r="L10" s="23">
        <v>183.34</v>
      </c>
      <c r="M10" s="23">
        <v>9999</v>
      </c>
    </row>
    <row r="11" spans="1:13" ht="15.75">
      <c r="A11" s="22" t="s">
        <v>40</v>
      </c>
      <c r="B11" s="23">
        <f t="shared" si="0"/>
        <v>264.17</v>
      </c>
      <c r="C11" s="24">
        <f t="shared" si="1"/>
        <v>3</v>
      </c>
      <c r="D11" s="23" t="str">
        <f t="shared" si="2"/>
        <v>NC</v>
      </c>
      <c r="E11" s="24" t="str">
        <f t="shared" si="3"/>
        <v>NC</v>
      </c>
      <c r="F11" s="43" t="str">
        <f t="shared" si="4"/>
        <v>NC</v>
      </c>
      <c r="G11" s="44" t="str">
        <f t="shared" si="5"/>
        <v>NC</v>
      </c>
      <c r="H11" s="23" t="str">
        <f t="shared" si="6"/>
        <v>NC</v>
      </c>
      <c r="I11" s="24" t="str">
        <f t="shared" si="7"/>
        <v>NC</v>
      </c>
      <c r="J11" s="23">
        <v>9999</v>
      </c>
      <c r="K11" s="23">
        <v>97.31</v>
      </c>
      <c r="L11" s="23">
        <v>166.86</v>
      </c>
      <c r="M11" s="23">
        <v>9999</v>
      </c>
    </row>
    <row r="12" spans="1:13" ht="15.75">
      <c r="A12" s="47" t="s">
        <v>28</v>
      </c>
      <c r="B12" s="23">
        <f t="shared" si="0"/>
        <v>110.44999999999999</v>
      </c>
      <c r="C12" s="24">
        <f t="shared" si="1"/>
        <v>2</v>
      </c>
      <c r="D12" s="23">
        <f t="shared" si="2"/>
        <v>226.70999999999998</v>
      </c>
      <c r="E12" s="44">
        <f t="shared" si="3"/>
        <v>1</v>
      </c>
      <c r="F12" s="43" t="str">
        <f t="shared" si="4"/>
        <v>NC</v>
      </c>
      <c r="G12" s="44" t="str">
        <f t="shared" si="5"/>
        <v>NC</v>
      </c>
      <c r="H12" s="23" t="str">
        <f t="shared" si="6"/>
        <v>NC</v>
      </c>
      <c r="I12" s="24" t="str">
        <f t="shared" si="7"/>
        <v>NC</v>
      </c>
      <c r="J12" s="23">
        <v>9999</v>
      </c>
      <c r="K12" s="23">
        <v>34.82</v>
      </c>
      <c r="L12" s="23">
        <v>75.63</v>
      </c>
      <c r="M12" s="23">
        <v>116.26</v>
      </c>
    </row>
    <row r="13" spans="1:13" ht="15.75">
      <c r="A13" s="22" t="s">
        <v>2</v>
      </c>
      <c r="B13" s="23">
        <f t="shared" si="0"/>
        <v>446.72</v>
      </c>
      <c r="C13" s="24">
        <f t="shared" si="1"/>
        <v>10</v>
      </c>
      <c r="D13" s="23">
        <f t="shared" si="2"/>
        <v>1082.25</v>
      </c>
      <c r="E13" s="24">
        <f t="shared" si="3"/>
        <v>8</v>
      </c>
      <c r="F13" s="43" t="str">
        <f t="shared" si="4"/>
        <v>NC</v>
      </c>
      <c r="G13" s="44" t="str">
        <f t="shared" si="5"/>
        <v>NC</v>
      </c>
      <c r="H13" s="23" t="str">
        <f t="shared" si="6"/>
        <v>NC</v>
      </c>
      <c r="I13" s="24" t="str">
        <f t="shared" si="7"/>
        <v>NC</v>
      </c>
      <c r="J13" s="23">
        <v>9999</v>
      </c>
      <c r="K13" s="23">
        <v>79.68</v>
      </c>
      <c r="L13" s="23">
        <v>367.04</v>
      </c>
      <c r="M13" s="23">
        <v>635.53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&amp;C&amp;20&amp;A</oddHeader>
    <oddFooter>&amp;L&amp;F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4.7109375" style="29" customWidth="1"/>
    <col min="2" max="2" width="11.57421875" style="29" bestFit="1" customWidth="1"/>
    <col min="3" max="3" width="6.28125" style="29" customWidth="1"/>
    <col min="4" max="4" width="11.57421875" style="29" bestFit="1" customWidth="1"/>
    <col min="5" max="5" width="6.28125" style="29" customWidth="1"/>
    <col min="6" max="6" width="11.57421875" style="29" bestFit="1" customWidth="1"/>
    <col min="7" max="7" width="6.28125" style="29" customWidth="1"/>
    <col min="8" max="8" width="13.421875" style="29" bestFit="1" customWidth="1"/>
    <col min="9" max="9" width="6.28125" style="29" bestFit="1" customWidth="1"/>
    <col min="10" max="10" width="13.421875" style="29" bestFit="1" customWidth="1"/>
    <col min="11" max="12" width="11.57421875" style="29" bestFit="1" customWidth="1"/>
    <col min="13" max="13" width="13.421875" style="29" bestFit="1" customWidth="1"/>
    <col min="14" max="16384" width="11.421875" style="29" customWidth="1"/>
  </cols>
  <sheetData>
    <row r="1" spans="1:13" ht="15.75">
      <c r="A1" s="34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3</v>
      </c>
      <c r="B3" s="23">
        <f aca="true" t="shared" si="0" ref="B3:B15">IF(SUM(K3:L3)&gt;9999,"NC",SUM(K3:L3))</f>
        <v>207.41000000000003</v>
      </c>
      <c r="C3" s="24">
        <f aca="true" t="shared" si="1" ref="C3:C15">IF(B3="NC","NC",RANK(B3,$B$3:$B$15,1))</f>
        <v>5</v>
      </c>
      <c r="D3" s="23">
        <f aca="true" t="shared" si="2" ref="D3:D15">IF(SUM(K3:M3)&gt;9999,"NC",SUM(K3:M3))</f>
        <v>508.87</v>
      </c>
      <c r="E3" s="24">
        <f aca="true" t="shared" si="3" ref="E3:E15">IF(D3="NC","NC",RANK(D3,$D$3:$D$15,1))</f>
        <v>5</v>
      </c>
      <c r="F3" s="43">
        <f aca="true" t="shared" si="4" ref="F3:F15">IF(SUM(J3:L3)&gt;9999,"NC",SUM(J3:L3))</f>
        <v>207.41000000000003</v>
      </c>
      <c r="G3" s="44">
        <f aca="true" t="shared" si="5" ref="G3:G15">IF(F3="NC","NC",RANK(F3,$F$3:$F$15,1))</f>
        <v>1</v>
      </c>
      <c r="H3" s="23">
        <f aca="true" t="shared" si="6" ref="H3:H15">IF(SUM(J3:K3)&gt;9999,"NC",SUM(J3:K3))</f>
        <v>69.04</v>
      </c>
      <c r="I3" s="44">
        <f aca="true" t="shared" si="7" ref="I3:I15">IF(H3="NC","NC",RANK(H3,$H$3:$H$15,1))</f>
        <v>1</v>
      </c>
      <c r="J3" s="23">
        <v>0</v>
      </c>
      <c r="K3" s="23">
        <v>69.04</v>
      </c>
      <c r="L3" s="23">
        <v>138.37</v>
      </c>
      <c r="M3" s="23">
        <v>301.46</v>
      </c>
    </row>
    <row r="4" spans="1:13" ht="15.75">
      <c r="A4" s="22" t="s">
        <v>6</v>
      </c>
      <c r="B4" s="23">
        <f t="shared" si="0"/>
        <v>242.95000000000002</v>
      </c>
      <c r="C4" s="24">
        <f t="shared" si="1"/>
        <v>7</v>
      </c>
      <c r="D4" s="23">
        <f t="shared" si="2"/>
        <v>543.09</v>
      </c>
      <c r="E4" s="24">
        <f t="shared" si="3"/>
        <v>6</v>
      </c>
      <c r="F4" s="43">
        <f t="shared" si="4"/>
        <v>361.84000000000003</v>
      </c>
      <c r="G4" s="44">
        <f t="shared" si="5"/>
        <v>3</v>
      </c>
      <c r="H4" s="23">
        <f t="shared" si="6"/>
        <v>189.54000000000002</v>
      </c>
      <c r="I4" s="24">
        <f t="shared" si="7"/>
        <v>4</v>
      </c>
      <c r="J4" s="23">
        <v>118.89</v>
      </c>
      <c r="K4" s="23">
        <v>70.65</v>
      </c>
      <c r="L4" s="23">
        <v>172.3</v>
      </c>
      <c r="M4" s="23">
        <v>300.14</v>
      </c>
    </row>
    <row r="5" spans="1:13" ht="15.75">
      <c r="A5" s="22" t="s">
        <v>0</v>
      </c>
      <c r="B5" s="23">
        <f t="shared" si="0"/>
        <v>195.12</v>
      </c>
      <c r="C5" s="24">
        <f t="shared" si="1"/>
        <v>3</v>
      </c>
      <c r="D5" s="23">
        <f t="shared" si="2"/>
        <v>436.32</v>
      </c>
      <c r="E5" s="24">
        <f t="shared" si="3"/>
        <v>4</v>
      </c>
      <c r="F5" s="43">
        <f t="shared" si="4"/>
        <v>391.44</v>
      </c>
      <c r="G5" s="44">
        <f t="shared" si="5"/>
        <v>5</v>
      </c>
      <c r="H5" s="23">
        <f t="shared" si="6"/>
        <v>278.23</v>
      </c>
      <c r="I5" s="24">
        <f t="shared" si="7"/>
        <v>5</v>
      </c>
      <c r="J5" s="23">
        <v>196.32</v>
      </c>
      <c r="K5" s="23">
        <v>81.91</v>
      </c>
      <c r="L5" s="23">
        <v>113.21</v>
      </c>
      <c r="M5" s="23">
        <v>241.2</v>
      </c>
    </row>
    <row r="6" spans="1:13" ht="15.75">
      <c r="A6" s="22" t="s">
        <v>31</v>
      </c>
      <c r="B6" s="23">
        <f t="shared" si="0"/>
        <v>199.36</v>
      </c>
      <c r="C6" s="24">
        <f t="shared" si="1"/>
        <v>4</v>
      </c>
      <c r="D6" s="23">
        <f t="shared" si="2"/>
        <v>573.95</v>
      </c>
      <c r="E6" s="24">
        <f t="shared" si="3"/>
        <v>7</v>
      </c>
      <c r="F6" s="43">
        <f t="shared" si="4"/>
        <v>263.37</v>
      </c>
      <c r="G6" s="44">
        <f t="shared" si="5"/>
        <v>2</v>
      </c>
      <c r="H6" s="23">
        <f t="shared" si="6"/>
        <v>120.76</v>
      </c>
      <c r="I6" s="24">
        <f t="shared" si="7"/>
        <v>2</v>
      </c>
      <c r="J6" s="23">
        <v>64.01</v>
      </c>
      <c r="K6" s="23">
        <v>56.75</v>
      </c>
      <c r="L6" s="23">
        <v>142.61</v>
      </c>
      <c r="M6" s="23">
        <v>374.59</v>
      </c>
    </row>
    <row r="7" spans="1:13" ht="15.75">
      <c r="A7" s="22" t="s">
        <v>1</v>
      </c>
      <c r="B7" s="23">
        <f t="shared" si="0"/>
        <v>356.02</v>
      </c>
      <c r="C7" s="24">
        <f t="shared" si="1"/>
        <v>12</v>
      </c>
      <c r="D7" s="23" t="str">
        <f t="shared" si="2"/>
        <v>NC</v>
      </c>
      <c r="E7" s="24" t="str">
        <f t="shared" si="3"/>
        <v>NC</v>
      </c>
      <c r="F7" s="43">
        <f t="shared" si="4"/>
        <v>389.03</v>
      </c>
      <c r="G7" s="44">
        <f t="shared" si="5"/>
        <v>4</v>
      </c>
      <c r="H7" s="23">
        <f t="shared" si="6"/>
        <v>174.89</v>
      </c>
      <c r="I7" s="24">
        <f t="shared" si="7"/>
        <v>3</v>
      </c>
      <c r="J7" s="23">
        <v>33.01</v>
      </c>
      <c r="K7" s="23">
        <v>141.88</v>
      </c>
      <c r="L7" s="23">
        <v>214.14</v>
      </c>
      <c r="M7" s="23">
        <v>9999</v>
      </c>
    </row>
    <row r="8" spans="1:13" ht="15.75">
      <c r="A8" s="22" t="s">
        <v>5</v>
      </c>
      <c r="B8" s="23">
        <f t="shared" si="0"/>
        <v>333.93</v>
      </c>
      <c r="C8" s="24">
        <f t="shared" si="1"/>
        <v>11</v>
      </c>
      <c r="D8" s="23">
        <f t="shared" si="2"/>
        <v>647.24</v>
      </c>
      <c r="E8" s="24">
        <f t="shared" si="3"/>
        <v>8</v>
      </c>
      <c r="F8" s="43" t="str">
        <f t="shared" si="4"/>
        <v>NC</v>
      </c>
      <c r="G8" s="44" t="str">
        <f t="shared" si="5"/>
        <v>NC</v>
      </c>
      <c r="H8" s="23" t="str">
        <f t="shared" si="6"/>
        <v>NC</v>
      </c>
      <c r="I8" s="24" t="str">
        <f t="shared" si="7"/>
        <v>NC</v>
      </c>
      <c r="J8" s="23">
        <v>9999</v>
      </c>
      <c r="K8" s="23">
        <v>124.47</v>
      </c>
      <c r="L8" s="23">
        <v>209.46</v>
      </c>
      <c r="M8" s="23">
        <v>313.31</v>
      </c>
    </row>
    <row r="9" spans="1:13" ht="15.75">
      <c r="A9" s="22" t="s">
        <v>42</v>
      </c>
      <c r="B9" s="23">
        <f t="shared" si="0"/>
        <v>250.7</v>
      </c>
      <c r="C9" s="24">
        <f t="shared" si="1"/>
        <v>8</v>
      </c>
      <c r="D9" s="23">
        <f t="shared" si="2"/>
        <v>401.5</v>
      </c>
      <c r="E9" s="24">
        <f t="shared" si="3"/>
        <v>3</v>
      </c>
      <c r="F9" s="43" t="str">
        <f t="shared" si="4"/>
        <v>NC</v>
      </c>
      <c r="G9" s="44" t="str">
        <f t="shared" si="5"/>
        <v>NC</v>
      </c>
      <c r="H9" s="23" t="str">
        <f t="shared" si="6"/>
        <v>NC</v>
      </c>
      <c r="I9" s="24" t="str">
        <f t="shared" si="7"/>
        <v>NC</v>
      </c>
      <c r="J9" s="23">
        <v>9999</v>
      </c>
      <c r="K9" s="23">
        <v>106.92</v>
      </c>
      <c r="L9" s="23">
        <v>143.78</v>
      </c>
      <c r="M9" s="23">
        <v>150.8</v>
      </c>
    </row>
    <row r="10" spans="1:13" ht="15.75">
      <c r="A10" s="22" t="s">
        <v>29</v>
      </c>
      <c r="B10" s="23">
        <f t="shared" si="0"/>
        <v>280.25</v>
      </c>
      <c r="C10" s="24">
        <f t="shared" si="1"/>
        <v>9</v>
      </c>
      <c r="D10" s="23" t="str">
        <f t="shared" si="2"/>
        <v>NC</v>
      </c>
      <c r="E10" s="24" t="str">
        <f t="shared" si="3"/>
        <v>NC</v>
      </c>
      <c r="F10" s="43" t="str">
        <f t="shared" si="4"/>
        <v>NC</v>
      </c>
      <c r="G10" s="44" t="str">
        <f t="shared" si="5"/>
        <v>NC</v>
      </c>
      <c r="H10" s="23" t="str">
        <f t="shared" si="6"/>
        <v>NC</v>
      </c>
      <c r="I10" s="24" t="str">
        <f t="shared" si="7"/>
        <v>NC</v>
      </c>
      <c r="J10" s="23">
        <v>9999</v>
      </c>
      <c r="K10" s="23">
        <v>87.47</v>
      </c>
      <c r="L10" s="23">
        <v>192.78</v>
      </c>
      <c r="M10" s="23">
        <v>9999</v>
      </c>
    </row>
    <row r="11" spans="1:13" ht="15.75">
      <c r="A11" s="22" t="s">
        <v>40</v>
      </c>
      <c r="B11" s="23">
        <f t="shared" si="0"/>
        <v>233</v>
      </c>
      <c r="C11" s="24">
        <f t="shared" si="1"/>
        <v>6</v>
      </c>
      <c r="D11" s="23" t="str">
        <f t="shared" si="2"/>
        <v>NC</v>
      </c>
      <c r="E11" s="24" t="str">
        <f t="shared" si="3"/>
        <v>NC</v>
      </c>
      <c r="F11" s="43" t="str">
        <f t="shared" si="4"/>
        <v>NC</v>
      </c>
      <c r="G11" s="44" t="str">
        <f t="shared" si="5"/>
        <v>NC</v>
      </c>
      <c r="H11" s="23" t="str">
        <f t="shared" si="6"/>
        <v>NC</v>
      </c>
      <c r="I11" s="24" t="str">
        <f t="shared" si="7"/>
        <v>NC</v>
      </c>
      <c r="J11" s="23">
        <v>9999</v>
      </c>
      <c r="K11" s="23">
        <v>80.59</v>
      </c>
      <c r="L11" s="23">
        <v>152.41</v>
      </c>
      <c r="M11" s="23">
        <v>9999</v>
      </c>
    </row>
    <row r="12" spans="1:13" ht="15.75">
      <c r="A12" s="47" t="s">
        <v>28</v>
      </c>
      <c r="B12" s="23">
        <f t="shared" si="0"/>
        <v>48.71</v>
      </c>
      <c r="C12" s="44">
        <f t="shared" si="1"/>
        <v>1</v>
      </c>
      <c r="D12" s="23">
        <f t="shared" si="2"/>
        <v>212.82000000000002</v>
      </c>
      <c r="E12" s="44">
        <f t="shared" si="3"/>
        <v>1</v>
      </c>
      <c r="F12" s="43" t="str">
        <f t="shared" si="4"/>
        <v>NC</v>
      </c>
      <c r="G12" s="44" t="str">
        <f t="shared" si="5"/>
        <v>NC</v>
      </c>
      <c r="H12" s="23">
        <f t="shared" si="6"/>
        <v>9999</v>
      </c>
      <c r="I12" s="24">
        <f t="shared" si="7"/>
        <v>6</v>
      </c>
      <c r="J12" s="23">
        <v>9999</v>
      </c>
      <c r="K12" s="23">
        <v>0</v>
      </c>
      <c r="L12" s="23">
        <v>48.71</v>
      </c>
      <c r="M12" s="23">
        <v>164.11</v>
      </c>
    </row>
    <row r="13" spans="1:13" ht="15.75">
      <c r="A13" s="22" t="s">
        <v>2</v>
      </c>
      <c r="B13" s="23">
        <f t="shared" si="0"/>
        <v>289.90999999999997</v>
      </c>
      <c r="C13" s="24">
        <f t="shared" si="1"/>
        <v>10</v>
      </c>
      <c r="D13" s="23">
        <f t="shared" si="2"/>
        <v>848.2199999999999</v>
      </c>
      <c r="E13" s="24">
        <f t="shared" si="3"/>
        <v>9</v>
      </c>
      <c r="F13" s="43" t="str">
        <f t="shared" si="4"/>
        <v>NC</v>
      </c>
      <c r="G13" s="44" t="str">
        <f t="shared" si="5"/>
        <v>NC</v>
      </c>
      <c r="H13" s="23" t="str">
        <f t="shared" si="6"/>
        <v>NC</v>
      </c>
      <c r="I13" s="24" t="str">
        <f t="shared" si="7"/>
        <v>NC</v>
      </c>
      <c r="J13" s="23">
        <v>9999</v>
      </c>
      <c r="K13" s="23">
        <v>69.19</v>
      </c>
      <c r="L13" s="23">
        <v>220.72</v>
      </c>
      <c r="M13" s="23">
        <v>558.31</v>
      </c>
    </row>
    <row r="14" spans="1:13" ht="15.75">
      <c r="A14" s="22" t="s">
        <v>30</v>
      </c>
      <c r="B14" s="23">
        <f t="shared" si="0"/>
        <v>190.01</v>
      </c>
      <c r="C14" s="24">
        <f t="shared" si="1"/>
        <v>2</v>
      </c>
      <c r="D14" s="23">
        <f t="shared" si="2"/>
        <v>340.23</v>
      </c>
      <c r="E14" s="24">
        <f t="shared" si="3"/>
        <v>2</v>
      </c>
      <c r="F14" s="43" t="str">
        <f t="shared" si="4"/>
        <v>NC</v>
      </c>
      <c r="G14" s="44" t="str">
        <f t="shared" si="5"/>
        <v>NC</v>
      </c>
      <c r="H14" s="23" t="str">
        <f t="shared" si="6"/>
        <v>NC</v>
      </c>
      <c r="I14" s="24" t="str">
        <f t="shared" si="7"/>
        <v>NC</v>
      </c>
      <c r="J14" s="23">
        <v>9999</v>
      </c>
      <c r="K14" s="23">
        <v>92.3</v>
      </c>
      <c r="L14" s="23">
        <v>97.71</v>
      </c>
      <c r="M14" s="23">
        <v>150.22</v>
      </c>
    </row>
    <row r="15" spans="1:13" ht="16.5" thickBot="1">
      <c r="A15" s="25" t="s">
        <v>4</v>
      </c>
      <c r="B15" s="26">
        <f t="shared" si="0"/>
        <v>468.35</v>
      </c>
      <c r="C15" s="27">
        <f t="shared" si="1"/>
        <v>13</v>
      </c>
      <c r="D15" s="26" t="str">
        <f t="shared" si="2"/>
        <v>NC</v>
      </c>
      <c r="E15" s="27" t="str">
        <f t="shared" si="3"/>
        <v>NC</v>
      </c>
      <c r="F15" s="45" t="str">
        <f t="shared" si="4"/>
        <v>NC</v>
      </c>
      <c r="G15" s="46" t="str">
        <f t="shared" si="5"/>
        <v>NC</v>
      </c>
      <c r="H15" s="26" t="str">
        <f t="shared" si="6"/>
        <v>NC</v>
      </c>
      <c r="I15" s="27" t="str">
        <f t="shared" si="7"/>
        <v>NC</v>
      </c>
      <c r="J15" s="26">
        <v>9999</v>
      </c>
      <c r="K15" s="26">
        <v>95.22</v>
      </c>
      <c r="L15" s="26">
        <v>373.13</v>
      </c>
      <c r="M15" s="26">
        <v>9999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&amp;C&amp;20&amp;A</oddHeader>
    <oddFooter>&amp;L&amp;F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4.57421875" style="29" customWidth="1"/>
    <col min="2" max="2" width="11.57421875" style="29" bestFit="1" customWidth="1"/>
    <col min="3" max="3" width="6.28125" style="32" bestFit="1" customWidth="1"/>
    <col min="4" max="4" width="11.57421875" style="29" bestFit="1" customWidth="1"/>
    <col min="5" max="5" width="6.28125" style="32" bestFit="1" customWidth="1"/>
    <col min="6" max="6" width="11.57421875" style="29" bestFit="1" customWidth="1"/>
    <col min="7" max="7" width="6.28125" style="29" bestFit="1" customWidth="1"/>
    <col min="8" max="8" width="11.57421875" style="29" bestFit="1" customWidth="1"/>
    <col min="9" max="9" width="6.28125" style="32" bestFit="1" customWidth="1"/>
    <col min="10" max="10" width="13.421875" style="29" bestFit="1" customWidth="1"/>
    <col min="11" max="11" width="11.57421875" style="29" bestFit="1" customWidth="1"/>
    <col min="12" max="13" width="13.421875" style="29" bestFit="1" customWidth="1"/>
    <col min="14" max="16384" width="11.421875" style="29" customWidth="1"/>
  </cols>
  <sheetData>
    <row r="1" spans="1:13" ht="15.75">
      <c r="A1" s="34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3</v>
      </c>
      <c r="B3" s="23">
        <f aca="true" t="shared" si="0" ref="B3:B14">IF(SUM(K3:L3)&gt;9999,"NC",SUM(K3:L3))</f>
        <v>136.79</v>
      </c>
      <c r="C3" s="24">
        <f aca="true" t="shared" si="1" ref="C3:C14">IF(B3="NC","NC",RANK(B3,$B$3:$B$14,1))</f>
        <v>4</v>
      </c>
      <c r="D3" s="23">
        <f aca="true" t="shared" si="2" ref="D3:D14">IF(SUM(K3:M3)&gt;9999,"NC",SUM(K3:M3))</f>
        <v>423.74</v>
      </c>
      <c r="E3" s="24">
        <f aca="true" t="shared" si="3" ref="E3:E14">IF(D3="NC","NC",RANK(D3,$D$3:$D$14,1))</f>
        <v>4</v>
      </c>
      <c r="F3" s="43">
        <f aca="true" t="shared" si="4" ref="F3:F14">IF(SUM(J3:L3)&gt;9999,"NC",SUM(J3:L3))</f>
        <v>178.55</v>
      </c>
      <c r="G3" s="44">
        <f aca="true" t="shared" si="5" ref="G3:G14">IF(F3="NC","NC",RANK(F3,$F$3:$F$14,1))</f>
        <v>1</v>
      </c>
      <c r="H3" s="23">
        <f aca="true" t="shared" si="6" ref="H3:H14">IF(SUM(J3:K3)&gt;9999,"NC",SUM(J3:K3))</f>
        <v>88.94</v>
      </c>
      <c r="I3" s="44">
        <f aca="true" t="shared" si="7" ref="I3:I14">IF(H3="NC","NC",RANK(H3,$H$3:$H$14,1))</f>
        <v>1</v>
      </c>
      <c r="J3" s="23">
        <v>41.76</v>
      </c>
      <c r="K3" s="23">
        <v>47.18</v>
      </c>
      <c r="L3" s="23">
        <v>89.61</v>
      </c>
      <c r="M3" s="23">
        <v>286.95</v>
      </c>
    </row>
    <row r="4" spans="1:13" ht="15.75">
      <c r="A4" s="47" t="s">
        <v>6</v>
      </c>
      <c r="B4" s="23">
        <f t="shared" si="0"/>
        <v>96.39</v>
      </c>
      <c r="C4" s="44">
        <f t="shared" si="1"/>
        <v>1</v>
      </c>
      <c r="D4" s="23">
        <f t="shared" si="2"/>
        <v>236.73000000000002</v>
      </c>
      <c r="E4" s="44">
        <f t="shared" si="3"/>
        <v>1</v>
      </c>
      <c r="F4" s="43">
        <f t="shared" si="4"/>
        <v>288.87</v>
      </c>
      <c r="G4" s="44">
        <f t="shared" si="5"/>
        <v>2</v>
      </c>
      <c r="H4" s="23">
        <f t="shared" si="6"/>
        <v>225.6</v>
      </c>
      <c r="I4" s="24">
        <f t="shared" si="7"/>
        <v>2</v>
      </c>
      <c r="J4" s="23">
        <v>192.48</v>
      </c>
      <c r="K4" s="23">
        <v>33.12</v>
      </c>
      <c r="L4" s="23">
        <v>63.27</v>
      </c>
      <c r="M4" s="23">
        <v>140.34</v>
      </c>
    </row>
    <row r="5" spans="1:13" ht="15.75">
      <c r="A5" s="22" t="s">
        <v>0</v>
      </c>
      <c r="B5" s="23">
        <f t="shared" si="0"/>
        <v>122.05</v>
      </c>
      <c r="C5" s="24">
        <f t="shared" si="1"/>
        <v>2</v>
      </c>
      <c r="D5" s="23">
        <f t="shared" si="2"/>
        <v>337.35</v>
      </c>
      <c r="E5" s="24">
        <f t="shared" si="3"/>
        <v>2</v>
      </c>
      <c r="F5" s="43">
        <f t="shared" si="4"/>
        <v>415.51</v>
      </c>
      <c r="G5" s="44">
        <f t="shared" si="5"/>
        <v>3</v>
      </c>
      <c r="H5" s="23">
        <f t="shared" si="6"/>
        <v>352.75</v>
      </c>
      <c r="I5" s="24">
        <f t="shared" si="7"/>
        <v>3</v>
      </c>
      <c r="J5" s="23">
        <v>293.46</v>
      </c>
      <c r="K5" s="23">
        <v>59.29</v>
      </c>
      <c r="L5" s="23">
        <v>62.76</v>
      </c>
      <c r="M5" s="23">
        <v>215.3</v>
      </c>
    </row>
    <row r="6" spans="1:13" ht="15.75">
      <c r="A6" s="22" t="s">
        <v>31</v>
      </c>
      <c r="B6" s="23">
        <f t="shared" si="0"/>
        <v>655.3</v>
      </c>
      <c r="C6" s="24">
        <f t="shared" si="1"/>
        <v>11</v>
      </c>
      <c r="D6" s="23" t="str">
        <f t="shared" si="2"/>
        <v>NC</v>
      </c>
      <c r="E6" s="24" t="str">
        <f t="shared" si="3"/>
        <v>NC</v>
      </c>
      <c r="F6" s="43">
        <f t="shared" si="4"/>
        <v>724.4200000000001</v>
      </c>
      <c r="G6" s="44">
        <f t="shared" si="5"/>
        <v>4</v>
      </c>
      <c r="H6" s="23">
        <f t="shared" si="6"/>
        <v>379.11</v>
      </c>
      <c r="I6" s="24">
        <f t="shared" si="7"/>
        <v>4</v>
      </c>
      <c r="J6" s="23">
        <v>69.12</v>
      </c>
      <c r="K6" s="23">
        <v>309.99</v>
      </c>
      <c r="L6" s="23">
        <v>345.31</v>
      </c>
      <c r="M6" s="23">
        <v>9999</v>
      </c>
    </row>
    <row r="7" spans="1:13" ht="15.75">
      <c r="A7" s="22" t="s">
        <v>1</v>
      </c>
      <c r="B7" s="23">
        <f t="shared" si="0"/>
        <v>312.62</v>
      </c>
      <c r="C7" s="24">
        <f t="shared" si="1"/>
        <v>9</v>
      </c>
      <c r="D7" s="23" t="str">
        <f t="shared" si="2"/>
        <v>NC</v>
      </c>
      <c r="E7" s="24" t="str">
        <f t="shared" si="3"/>
        <v>NC</v>
      </c>
      <c r="F7" s="43" t="str">
        <f t="shared" si="4"/>
        <v>NC</v>
      </c>
      <c r="G7" s="44" t="str">
        <f t="shared" si="5"/>
        <v>NC</v>
      </c>
      <c r="H7" s="23" t="str">
        <f t="shared" si="6"/>
        <v>NC</v>
      </c>
      <c r="I7" s="24" t="str">
        <f t="shared" si="7"/>
        <v>NC</v>
      </c>
      <c r="J7" s="23">
        <v>9999</v>
      </c>
      <c r="K7" s="23">
        <v>138.65</v>
      </c>
      <c r="L7" s="23">
        <v>173.97</v>
      </c>
      <c r="M7" s="23">
        <v>9999</v>
      </c>
    </row>
    <row r="8" spans="1:13" ht="15.75">
      <c r="A8" s="22" t="s">
        <v>42</v>
      </c>
      <c r="B8" s="23">
        <f t="shared" si="0"/>
        <v>203.78</v>
      </c>
      <c r="C8" s="24">
        <f t="shared" si="1"/>
        <v>6</v>
      </c>
      <c r="D8" s="23" t="str">
        <f t="shared" si="2"/>
        <v>NC</v>
      </c>
      <c r="E8" s="24" t="str">
        <f t="shared" si="3"/>
        <v>NC</v>
      </c>
      <c r="F8" s="43" t="str">
        <f t="shared" si="4"/>
        <v>NC</v>
      </c>
      <c r="G8" s="44" t="str">
        <f t="shared" si="5"/>
        <v>NC</v>
      </c>
      <c r="H8" s="23" t="str">
        <f t="shared" si="6"/>
        <v>NC</v>
      </c>
      <c r="I8" s="24" t="str">
        <f t="shared" si="7"/>
        <v>NC</v>
      </c>
      <c r="J8" s="23">
        <v>9999</v>
      </c>
      <c r="K8" s="23">
        <v>90.54</v>
      </c>
      <c r="L8" s="23">
        <v>113.24</v>
      </c>
      <c r="M8" s="23">
        <v>9999</v>
      </c>
    </row>
    <row r="9" spans="1:13" ht="15.75">
      <c r="A9" s="22" t="s">
        <v>29</v>
      </c>
      <c r="B9" s="23">
        <f t="shared" si="0"/>
        <v>209.19</v>
      </c>
      <c r="C9" s="24">
        <f t="shared" si="1"/>
        <v>7</v>
      </c>
      <c r="D9" s="23" t="str">
        <f t="shared" si="2"/>
        <v>NC</v>
      </c>
      <c r="E9" s="24" t="str">
        <f t="shared" si="3"/>
        <v>NC</v>
      </c>
      <c r="F9" s="43" t="str">
        <f t="shared" si="4"/>
        <v>NC</v>
      </c>
      <c r="G9" s="44" t="str">
        <f t="shared" si="5"/>
        <v>NC</v>
      </c>
      <c r="H9" s="23" t="str">
        <f t="shared" si="6"/>
        <v>NC</v>
      </c>
      <c r="I9" s="24" t="str">
        <f t="shared" si="7"/>
        <v>NC</v>
      </c>
      <c r="J9" s="23">
        <v>9999</v>
      </c>
      <c r="K9" s="23">
        <v>28.03</v>
      </c>
      <c r="L9" s="23">
        <v>181.16</v>
      </c>
      <c r="M9" s="23">
        <v>9999</v>
      </c>
    </row>
    <row r="10" spans="1:13" ht="15.75">
      <c r="A10" s="22" t="s">
        <v>40</v>
      </c>
      <c r="B10" s="23">
        <f t="shared" si="0"/>
        <v>124.75</v>
      </c>
      <c r="C10" s="24">
        <f t="shared" si="1"/>
        <v>3</v>
      </c>
      <c r="D10" s="23" t="str">
        <f t="shared" si="2"/>
        <v>NC</v>
      </c>
      <c r="E10" s="24" t="str">
        <f t="shared" si="3"/>
        <v>NC</v>
      </c>
      <c r="F10" s="43" t="str">
        <f t="shared" si="4"/>
        <v>NC</v>
      </c>
      <c r="G10" s="44" t="str">
        <f t="shared" si="5"/>
        <v>NC</v>
      </c>
      <c r="H10" s="23" t="str">
        <f t="shared" si="6"/>
        <v>NC</v>
      </c>
      <c r="I10" s="24" t="str">
        <f t="shared" si="7"/>
        <v>NC</v>
      </c>
      <c r="J10" s="23">
        <v>9999</v>
      </c>
      <c r="K10" s="23">
        <v>50.39</v>
      </c>
      <c r="L10" s="23">
        <v>74.36</v>
      </c>
      <c r="M10" s="23">
        <v>9999</v>
      </c>
    </row>
    <row r="11" spans="1:13" ht="15.75">
      <c r="A11" s="22" t="s">
        <v>28</v>
      </c>
      <c r="B11" s="23">
        <f t="shared" si="0"/>
        <v>182.35</v>
      </c>
      <c r="C11" s="24">
        <f t="shared" si="1"/>
        <v>5</v>
      </c>
      <c r="D11" s="23">
        <f t="shared" si="2"/>
        <v>360.29999999999995</v>
      </c>
      <c r="E11" s="24">
        <f t="shared" si="3"/>
        <v>3</v>
      </c>
      <c r="F11" s="43" t="str">
        <f t="shared" si="4"/>
        <v>NC</v>
      </c>
      <c r="G11" s="44" t="str">
        <f t="shared" si="5"/>
        <v>NC</v>
      </c>
      <c r="H11" s="23" t="str">
        <f t="shared" si="6"/>
        <v>NC</v>
      </c>
      <c r="I11" s="24" t="str">
        <f t="shared" si="7"/>
        <v>NC</v>
      </c>
      <c r="J11" s="23">
        <v>9999</v>
      </c>
      <c r="K11" s="23">
        <v>47.01</v>
      </c>
      <c r="L11" s="23">
        <v>135.34</v>
      </c>
      <c r="M11" s="23">
        <v>177.95</v>
      </c>
    </row>
    <row r="12" spans="1:13" ht="15.75">
      <c r="A12" s="22" t="s">
        <v>2</v>
      </c>
      <c r="B12" s="23" t="str">
        <f t="shared" si="0"/>
        <v>NC</v>
      </c>
      <c r="C12" s="24" t="str">
        <f t="shared" si="1"/>
        <v>NC</v>
      </c>
      <c r="D12" s="23" t="str">
        <f t="shared" si="2"/>
        <v>NC</v>
      </c>
      <c r="E12" s="24" t="str">
        <f t="shared" si="3"/>
        <v>NC</v>
      </c>
      <c r="F12" s="43" t="str">
        <f t="shared" si="4"/>
        <v>NC</v>
      </c>
      <c r="G12" s="44" t="str">
        <f t="shared" si="5"/>
        <v>NC</v>
      </c>
      <c r="H12" s="23" t="str">
        <f t="shared" si="6"/>
        <v>NC</v>
      </c>
      <c r="I12" s="24" t="str">
        <f t="shared" si="7"/>
        <v>NC</v>
      </c>
      <c r="J12" s="23">
        <v>9999</v>
      </c>
      <c r="K12" s="23">
        <v>86.14</v>
      </c>
      <c r="L12" s="23">
        <v>9999</v>
      </c>
      <c r="M12" s="23">
        <v>9999</v>
      </c>
    </row>
    <row r="13" spans="1:13" ht="15.75">
      <c r="A13" s="22" t="s">
        <v>30</v>
      </c>
      <c r="B13" s="23">
        <f t="shared" si="0"/>
        <v>210.98</v>
      </c>
      <c r="C13" s="24">
        <f t="shared" si="1"/>
        <v>8</v>
      </c>
      <c r="D13" s="23">
        <f t="shared" si="2"/>
        <v>439.83</v>
      </c>
      <c r="E13" s="24">
        <f t="shared" si="3"/>
        <v>5</v>
      </c>
      <c r="F13" s="43" t="str">
        <f t="shared" si="4"/>
        <v>NC</v>
      </c>
      <c r="G13" s="44" t="str">
        <f t="shared" si="5"/>
        <v>NC</v>
      </c>
      <c r="H13" s="23" t="str">
        <f t="shared" si="6"/>
        <v>NC</v>
      </c>
      <c r="I13" s="24" t="str">
        <f t="shared" si="7"/>
        <v>NC</v>
      </c>
      <c r="J13" s="23">
        <v>9999</v>
      </c>
      <c r="K13" s="23">
        <v>95.88</v>
      </c>
      <c r="L13" s="23">
        <v>115.1</v>
      </c>
      <c r="M13" s="23">
        <v>228.85</v>
      </c>
    </row>
    <row r="14" spans="1:13" ht="16.5" thickBot="1">
      <c r="A14" s="25" t="s">
        <v>4</v>
      </c>
      <c r="B14" s="26">
        <f t="shared" si="0"/>
        <v>412.29999999999995</v>
      </c>
      <c r="C14" s="27">
        <f t="shared" si="1"/>
        <v>10</v>
      </c>
      <c r="D14" s="26" t="str">
        <f t="shared" si="2"/>
        <v>NC</v>
      </c>
      <c r="E14" s="27" t="str">
        <f t="shared" si="3"/>
        <v>NC</v>
      </c>
      <c r="F14" s="45" t="str">
        <f t="shared" si="4"/>
        <v>NC</v>
      </c>
      <c r="G14" s="46" t="str">
        <f t="shared" si="5"/>
        <v>NC</v>
      </c>
      <c r="H14" s="26" t="str">
        <f t="shared" si="6"/>
        <v>NC</v>
      </c>
      <c r="I14" s="27" t="str">
        <f t="shared" si="7"/>
        <v>NC</v>
      </c>
      <c r="J14" s="26">
        <v>9999</v>
      </c>
      <c r="K14" s="26">
        <v>67.16</v>
      </c>
      <c r="L14" s="26">
        <v>345.14</v>
      </c>
      <c r="M14" s="26">
        <v>9999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&amp;C&amp;20&amp;A</oddHeader>
    <oddFooter>&amp;L&amp;F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00390625" defaultRowHeight="12.75"/>
  <cols>
    <col min="1" max="1" width="24.8515625" style="29" customWidth="1"/>
    <col min="2" max="2" width="11.57421875" style="29" bestFit="1" customWidth="1"/>
    <col min="3" max="3" width="6.28125" style="32" bestFit="1" customWidth="1"/>
    <col min="4" max="4" width="11.57421875" style="29" bestFit="1" customWidth="1"/>
    <col min="5" max="5" width="6.28125" style="32" bestFit="1" customWidth="1"/>
    <col min="6" max="6" width="11.57421875" style="29" bestFit="1" customWidth="1"/>
    <col min="7" max="7" width="6.28125" style="29" bestFit="1" customWidth="1"/>
    <col min="8" max="8" width="13.421875" style="29" bestFit="1" customWidth="1"/>
    <col min="9" max="9" width="6.28125" style="32" bestFit="1" customWidth="1"/>
    <col min="10" max="10" width="13.421875" style="29" bestFit="1" customWidth="1"/>
    <col min="11" max="12" width="11.57421875" style="29" bestFit="1" customWidth="1"/>
    <col min="13" max="13" width="13.421875" style="29" bestFit="1" customWidth="1"/>
    <col min="14" max="16384" width="11.00390625" style="29" customWidth="1"/>
  </cols>
  <sheetData>
    <row r="1" spans="1:13" ht="15.75">
      <c r="A1" s="20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3</v>
      </c>
      <c r="B3" s="23">
        <f aca="true" t="shared" si="0" ref="B3:B14">IF(SUM(K3:L3)&gt;9999,"NC",SUM(K3:L3))</f>
        <v>88.41</v>
      </c>
      <c r="C3" s="24">
        <f aca="true" t="shared" si="1" ref="C3:C14">IF(B3="NC","NC",RANK(B3,$B$3:$B$14,1))</f>
        <v>2</v>
      </c>
      <c r="D3" s="23">
        <f aca="true" t="shared" si="2" ref="D3:D14">IF(SUM(K3:M3)&gt;9999,"NC",SUM(K3:M3))</f>
        <v>150.25</v>
      </c>
      <c r="E3" s="24">
        <f aca="true" t="shared" si="3" ref="E3:E14">IF(D3="NC","NC",RANK(D3,$D$3:$D$14,1))</f>
        <v>2</v>
      </c>
      <c r="F3" s="43">
        <f aca="true" t="shared" si="4" ref="F3:F14">IF(SUM(J3:L3)&gt;9999,"NC",SUM(J3:L3))</f>
        <v>88.41</v>
      </c>
      <c r="G3" s="44">
        <f aca="true" t="shared" si="5" ref="G3:G14">IF(F3="NC","NC",RANK(F3,$F$3:$F$14,1))</f>
        <v>1</v>
      </c>
      <c r="H3" s="23">
        <f aca="true" t="shared" si="6" ref="H3:H14">IF(SUM(J3:K3)&gt;9999,"NC",SUM(J3:K3))</f>
        <v>32.18</v>
      </c>
      <c r="I3" s="24">
        <f aca="true" t="shared" si="7" ref="I3:I14">IF(H3="NC","NC",RANK(H3,$H$3:$H$14,1))</f>
        <v>1</v>
      </c>
      <c r="J3" s="23">
        <v>0</v>
      </c>
      <c r="K3" s="23">
        <v>32.18</v>
      </c>
      <c r="L3" s="23">
        <v>56.23</v>
      </c>
      <c r="M3" s="23">
        <v>61.84</v>
      </c>
    </row>
    <row r="4" spans="1:13" ht="15.75">
      <c r="A4" s="22" t="s">
        <v>6</v>
      </c>
      <c r="B4" s="23">
        <f t="shared" si="0"/>
        <v>200.16</v>
      </c>
      <c r="C4" s="24">
        <f t="shared" si="1"/>
        <v>4</v>
      </c>
      <c r="D4" s="23">
        <f t="shared" si="2"/>
        <v>349.69</v>
      </c>
      <c r="E4" s="24">
        <f t="shared" si="3"/>
        <v>3</v>
      </c>
      <c r="F4" s="43">
        <f t="shared" si="4"/>
        <v>330.61</v>
      </c>
      <c r="G4" s="44">
        <f t="shared" si="5"/>
        <v>2</v>
      </c>
      <c r="H4" s="23">
        <f t="shared" si="6"/>
        <v>215.79</v>
      </c>
      <c r="I4" s="24">
        <f t="shared" si="7"/>
        <v>3</v>
      </c>
      <c r="J4" s="23">
        <v>130.45</v>
      </c>
      <c r="K4" s="23">
        <v>85.34</v>
      </c>
      <c r="L4" s="23">
        <v>114.82</v>
      </c>
      <c r="M4" s="23">
        <v>149.53</v>
      </c>
    </row>
    <row r="5" spans="1:13" ht="15.75">
      <c r="A5" s="22" t="s">
        <v>1</v>
      </c>
      <c r="B5" s="23">
        <f t="shared" si="0"/>
        <v>273.57</v>
      </c>
      <c r="C5" s="24">
        <f t="shared" si="1"/>
        <v>8</v>
      </c>
      <c r="D5" s="23">
        <f t="shared" si="2"/>
        <v>470.84000000000003</v>
      </c>
      <c r="E5" s="24">
        <f t="shared" si="3"/>
        <v>6</v>
      </c>
      <c r="F5" s="43">
        <f t="shared" si="4"/>
        <v>351.16</v>
      </c>
      <c r="G5" s="44">
        <f t="shared" si="5"/>
        <v>3</v>
      </c>
      <c r="H5" s="23">
        <f t="shared" si="6"/>
        <v>197.11</v>
      </c>
      <c r="I5" s="24">
        <f t="shared" si="7"/>
        <v>2</v>
      </c>
      <c r="J5" s="23">
        <v>77.59</v>
      </c>
      <c r="K5" s="23">
        <v>119.52</v>
      </c>
      <c r="L5" s="23">
        <v>154.05</v>
      </c>
      <c r="M5" s="23">
        <v>197.27</v>
      </c>
    </row>
    <row r="6" spans="1:13" ht="15.75">
      <c r="A6" s="22" t="s">
        <v>0</v>
      </c>
      <c r="B6" s="23">
        <f t="shared" si="0"/>
        <v>164.36</v>
      </c>
      <c r="C6" s="24">
        <f t="shared" si="1"/>
        <v>3</v>
      </c>
      <c r="D6" s="23">
        <f t="shared" si="2"/>
        <v>580.59</v>
      </c>
      <c r="E6" s="24">
        <f t="shared" si="3"/>
        <v>9</v>
      </c>
      <c r="F6" s="43">
        <f t="shared" si="4"/>
        <v>401.03</v>
      </c>
      <c r="G6" s="44">
        <f t="shared" si="5"/>
        <v>4</v>
      </c>
      <c r="H6" s="23">
        <f t="shared" si="6"/>
        <v>298.51</v>
      </c>
      <c r="I6" s="24">
        <f t="shared" si="7"/>
        <v>4</v>
      </c>
      <c r="J6" s="23">
        <v>236.67</v>
      </c>
      <c r="K6" s="23">
        <v>61.84</v>
      </c>
      <c r="L6" s="23">
        <v>102.52</v>
      </c>
      <c r="M6" s="23">
        <v>416.23</v>
      </c>
    </row>
    <row r="7" spans="1:13" ht="15.75">
      <c r="A7" s="22" t="s">
        <v>2</v>
      </c>
      <c r="B7" s="23">
        <f t="shared" si="0"/>
        <v>310.63</v>
      </c>
      <c r="C7" s="24">
        <f t="shared" si="1"/>
        <v>11</v>
      </c>
      <c r="D7" s="23">
        <f t="shared" si="2"/>
        <v>540.44</v>
      </c>
      <c r="E7" s="24">
        <f t="shared" si="3"/>
        <v>8</v>
      </c>
      <c r="F7" s="43">
        <f t="shared" si="4"/>
        <v>569.3199999999999</v>
      </c>
      <c r="G7" s="44">
        <f t="shared" si="5"/>
        <v>5</v>
      </c>
      <c r="H7" s="23">
        <f t="shared" si="6"/>
        <v>361.75</v>
      </c>
      <c r="I7" s="24">
        <f t="shared" si="7"/>
        <v>5</v>
      </c>
      <c r="J7" s="23">
        <v>258.69</v>
      </c>
      <c r="K7" s="23">
        <v>103.06</v>
      </c>
      <c r="L7" s="23">
        <v>207.57</v>
      </c>
      <c r="M7" s="23">
        <v>229.81</v>
      </c>
    </row>
    <row r="8" spans="1:13" ht="15.75">
      <c r="A8" s="22" t="s">
        <v>4</v>
      </c>
      <c r="B8" s="23">
        <f t="shared" si="0"/>
        <v>462.52</v>
      </c>
      <c r="C8" s="24">
        <f t="shared" si="1"/>
        <v>12</v>
      </c>
      <c r="D8" s="23" t="str">
        <f t="shared" si="2"/>
        <v>NC</v>
      </c>
      <c r="E8" s="24" t="str">
        <f t="shared" si="3"/>
        <v>NC</v>
      </c>
      <c r="F8" s="43">
        <f t="shared" si="4"/>
        <v>913.66</v>
      </c>
      <c r="G8" s="44">
        <f t="shared" si="5"/>
        <v>6</v>
      </c>
      <c r="H8" s="23">
        <f t="shared" si="6"/>
        <v>567.4</v>
      </c>
      <c r="I8" s="24">
        <f t="shared" si="7"/>
        <v>6</v>
      </c>
      <c r="J8" s="23">
        <v>451.14</v>
      </c>
      <c r="K8" s="23">
        <v>116.26</v>
      </c>
      <c r="L8" s="23">
        <v>346.26</v>
      </c>
      <c r="M8" s="23">
        <v>9999</v>
      </c>
    </row>
    <row r="9" spans="1:13" ht="15.75">
      <c r="A9" s="22" t="s">
        <v>41</v>
      </c>
      <c r="B9" s="23">
        <f t="shared" si="0"/>
        <v>246.27</v>
      </c>
      <c r="C9" s="24">
        <f t="shared" si="1"/>
        <v>7</v>
      </c>
      <c r="D9" s="23" t="str">
        <f t="shared" si="2"/>
        <v>NC</v>
      </c>
      <c r="E9" s="24" t="str">
        <f t="shared" si="3"/>
        <v>NC</v>
      </c>
      <c r="F9" s="43" t="str">
        <f t="shared" si="4"/>
        <v>NC</v>
      </c>
      <c r="G9" s="44" t="str">
        <f t="shared" si="5"/>
        <v>NC</v>
      </c>
      <c r="H9" s="23" t="str">
        <f t="shared" si="6"/>
        <v>NC</v>
      </c>
      <c r="I9" s="24" t="str">
        <f t="shared" si="7"/>
        <v>NC</v>
      </c>
      <c r="J9" s="23">
        <v>9999</v>
      </c>
      <c r="K9" s="23">
        <v>33.09</v>
      </c>
      <c r="L9" s="23">
        <v>213.18</v>
      </c>
      <c r="M9" s="23">
        <v>9999</v>
      </c>
    </row>
    <row r="10" spans="1:13" ht="15.75">
      <c r="A10" s="22" t="s">
        <v>40</v>
      </c>
      <c r="B10" s="23">
        <f t="shared" si="0"/>
        <v>273.57</v>
      </c>
      <c r="C10" s="24">
        <f t="shared" si="1"/>
        <v>8</v>
      </c>
      <c r="D10" s="23" t="str">
        <f t="shared" si="2"/>
        <v>NC</v>
      </c>
      <c r="E10" s="24" t="str">
        <f t="shared" si="3"/>
        <v>NC</v>
      </c>
      <c r="F10" s="43" t="str">
        <f t="shared" si="4"/>
        <v>NC</v>
      </c>
      <c r="G10" s="44" t="str">
        <f t="shared" si="5"/>
        <v>NC</v>
      </c>
      <c r="H10" s="23" t="str">
        <f t="shared" si="6"/>
        <v>NC</v>
      </c>
      <c r="I10" s="24" t="str">
        <f t="shared" si="7"/>
        <v>NC</v>
      </c>
      <c r="J10" s="23">
        <v>9999</v>
      </c>
      <c r="K10" s="23">
        <v>87.51</v>
      </c>
      <c r="L10" s="23">
        <v>186.06</v>
      </c>
      <c r="M10" s="23">
        <v>9999</v>
      </c>
    </row>
    <row r="11" spans="1:13" ht="15.75">
      <c r="A11" s="22" t="s">
        <v>42</v>
      </c>
      <c r="B11" s="23">
        <f t="shared" si="0"/>
        <v>297.98</v>
      </c>
      <c r="C11" s="24">
        <f t="shared" si="1"/>
        <v>10</v>
      </c>
      <c r="D11" s="23">
        <f t="shared" si="2"/>
        <v>457.28000000000003</v>
      </c>
      <c r="E11" s="24">
        <f t="shared" si="3"/>
        <v>5</v>
      </c>
      <c r="F11" s="43" t="str">
        <f t="shared" si="4"/>
        <v>NC</v>
      </c>
      <c r="G11" s="44" t="str">
        <f t="shared" si="5"/>
        <v>NC</v>
      </c>
      <c r="H11" s="23" t="str">
        <f t="shared" si="6"/>
        <v>NC</v>
      </c>
      <c r="I11" s="24" t="str">
        <f t="shared" si="7"/>
        <v>NC</v>
      </c>
      <c r="J11" s="23">
        <v>9999</v>
      </c>
      <c r="K11" s="23">
        <v>140.31</v>
      </c>
      <c r="L11" s="23">
        <v>157.67</v>
      </c>
      <c r="M11" s="23">
        <v>159.3</v>
      </c>
    </row>
    <row r="12" spans="1:13" ht="15.75">
      <c r="A12" s="22" t="s">
        <v>31</v>
      </c>
      <c r="B12" s="23">
        <f t="shared" si="0"/>
        <v>224.20999999999998</v>
      </c>
      <c r="C12" s="24">
        <f t="shared" si="1"/>
        <v>5</v>
      </c>
      <c r="D12" s="23">
        <f t="shared" si="2"/>
        <v>527.98</v>
      </c>
      <c r="E12" s="24">
        <f t="shared" si="3"/>
        <v>7</v>
      </c>
      <c r="F12" s="43" t="str">
        <f t="shared" si="4"/>
        <v>NC</v>
      </c>
      <c r="G12" s="44" t="str">
        <f t="shared" si="5"/>
        <v>NC</v>
      </c>
      <c r="H12" s="23" t="str">
        <f t="shared" si="6"/>
        <v>NC</v>
      </c>
      <c r="I12" s="24" t="str">
        <f t="shared" si="7"/>
        <v>NC</v>
      </c>
      <c r="J12" s="23">
        <v>9999</v>
      </c>
      <c r="K12" s="23">
        <v>62.92</v>
      </c>
      <c r="L12" s="23">
        <v>161.29</v>
      </c>
      <c r="M12" s="23">
        <v>303.77</v>
      </c>
    </row>
    <row r="13" spans="1:13" ht="15.75">
      <c r="A13" s="47" t="s">
        <v>28</v>
      </c>
      <c r="B13" s="23">
        <f t="shared" si="0"/>
        <v>7.41</v>
      </c>
      <c r="C13" s="44">
        <f t="shared" si="1"/>
        <v>1</v>
      </c>
      <c r="D13" s="23">
        <f t="shared" si="2"/>
        <v>95.1</v>
      </c>
      <c r="E13" s="44">
        <f t="shared" si="3"/>
        <v>1</v>
      </c>
      <c r="F13" s="43" t="str">
        <f t="shared" si="4"/>
        <v>NC</v>
      </c>
      <c r="G13" s="44" t="str">
        <f t="shared" si="5"/>
        <v>NC</v>
      </c>
      <c r="H13" s="23">
        <f t="shared" si="6"/>
        <v>9999</v>
      </c>
      <c r="I13" s="24">
        <f t="shared" si="7"/>
        <v>7</v>
      </c>
      <c r="J13" s="23">
        <v>9999</v>
      </c>
      <c r="K13" s="23">
        <v>0</v>
      </c>
      <c r="L13" s="23">
        <v>7.41</v>
      </c>
      <c r="M13" s="23">
        <v>87.69</v>
      </c>
    </row>
    <row r="14" spans="1:13" ht="16.5" thickBot="1">
      <c r="A14" s="25" t="s">
        <v>30</v>
      </c>
      <c r="B14" s="26">
        <f t="shared" si="0"/>
        <v>234.34</v>
      </c>
      <c r="C14" s="27">
        <f t="shared" si="1"/>
        <v>6</v>
      </c>
      <c r="D14" s="26">
        <f t="shared" si="2"/>
        <v>397.43</v>
      </c>
      <c r="E14" s="27">
        <f t="shared" si="3"/>
        <v>4</v>
      </c>
      <c r="F14" s="45" t="str">
        <f t="shared" si="4"/>
        <v>NC</v>
      </c>
      <c r="G14" s="46" t="str">
        <f t="shared" si="5"/>
        <v>NC</v>
      </c>
      <c r="H14" s="26" t="str">
        <f t="shared" si="6"/>
        <v>NC</v>
      </c>
      <c r="I14" s="27" t="str">
        <f t="shared" si="7"/>
        <v>NC</v>
      </c>
      <c r="J14" s="26">
        <v>9999</v>
      </c>
      <c r="K14" s="26">
        <v>115.18</v>
      </c>
      <c r="L14" s="26">
        <v>119.16</v>
      </c>
      <c r="M14" s="26">
        <v>163.09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&amp;C&amp;20&amp;A</oddHeader>
    <oddFooter>&amp;L&amp;F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5.00390625" style="29" customWidth="1"/>
    <col min="2" max="2" width="11.57421875" style="29" bestFit="1" customWidth="1"/>
    <col min="3" max="3" width="6.28125" style="32" bestFit="1" customWidth="1"/>
    <col min="4" max="4" width="13.421875" style="29" bestFit="1" customWidth="1"/>
    <col min="5" max="5" width="6.28125" style="32" bestFit="1" customWidth="1"/>
    <col min="6" max="6" width="13.421875" style="29" bestFit="1" customWidth="1"/>
    <col min="7" max="7" width="6.28125" style="29" bestFit="1" customWidth="1"/>
    <col min="8" max="8" width="13.421875" style="29" bestFit="1" customWidth="1"/>
    <col min="9" max="9" width="6.28125" style="32" bestFit="1" customWidth="1"/>
    <col min="10" max="10" width="13.421875" style="29" bestFit="1" customWidth="1"/>
    <col min="11" max="12" width="11.57421875" style="29" bestFit="1" customWidth="1"/>
    <col min="13" max="13" width="13.421875" style="29" bestFit="1" customWidth="1"/>
    <col min="14" max="16384" width="11.421875" style="29" customWidth="1"/>
  </cols>
  <sheetData>
    <row r="1" spans="1:13" ht="15.7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3</v>
      </c>
      <c r="B3" s="23">
        <f aca="true" t="shared" si="0" ref="B3:B14">IF(SUM(K3:L3)&gt;9999,"NC",SUM(K3:L3))</f>
        <v>84.32</v>
      </c>
      <c r="C3" s="24">
        <f aca="true" t="shared" si="1" ref="C3:C14">IF(B3="NC","NC",RANK(B3,$B$3:$B$14,1))</f>
        <v>2</v>
      </c>
      <c r="D3" s="23">
        <f aca="true" t="shared" si="2" ref="D3:D14">IF(SUM(K3:M3)&gt;9999,"NC",SUM(K3:M3))</f>
        <v>155.91</v>
      </c>
      <c r="E3" s="24">
        <f aca="true" t="shared" si="3" ref="E3:E14">IF(D3="NC","NC",RANK(D3,$D$3:$D$14,1))</f>
        <v>2</v>
      </c>
      <c r="F3" s="43">
        <f aca="true" t="shared" si="4" ref="F3:F14">IF(SUM(J3:L3)&gt;9999,"NC",SUM(J3:L3))</f>
        <v>84.32</v>
      </c>
      <c r="G3" s="44">
        <f aca="true" t="shared" si="5" ref="G3:G14">IF(F3="NC","NC",RANK(F3,$F$3:$F$14,1))</f>
        <v>1</v>
      </c>
      <c r="H3" s="23">
        <f aca="true" t="shared" si="6" ref="H3:H14">IF(SUM(J3:K3)&gt;9999,"NC",SUM(J3:K3))</f>
        <v>27.49</v>
      </c>
      <c r="I3" s="24">
        <f aca="true" t="shared" si="7" ref="I3:I14">IF(H3="NC","NC",RANK(H3,$H$3:$H$14,1))</f>
        <v>1</v>
      </c>
      <c r="J3" s="23">
        <v>0</v>
      </c>
      <c r="K3" s="23">
        <v>27.49</v>
      </c>
      <c r="L3" s="23">
        <v>56.83</v>
      </c>
      <c r="M3" s="23">
        <v>71.59</v>
      </c>
    </row>
    <row r="4" spans="1:13" ht="15.75">
      <c r="A4" s="22" t="s">
        <v>6</v>
      </c>
      <c r="B4" s="23">
        <f t="shared" si="0"/>
        <v>242.09</v>
      </c>
      <c r="C4" s="24">
        <f t="shared" si="1"/>
        <v>4</v>
      </c>
      <c r="D4" s="23">
        <f t="shared" si="2"/>
        <v>417.20000000000005</v>
      </c>
      <c r="E4" s="24">
        <f t="shared" si="3"/>
        <v>3</v>
      </c>
      <c r="F4" s="43">
        <f t="shared" si="4"/>
        <v>364.45000000000005</v>
      </c>
      <c r="G4" s="44">
        <f t="shared" si="5"/>
        <v>2</v>
      </c>
      <c r="H4" s="23">
        <f t="shared" si="6"/>
        <v>230.49</v>
      </c>
      <c r="I4" s="24">
        <f t="shared" si="7"/>
        <v>3</v>
      </c>
      <c r="J4" s="23">
        <v>122.36</v>
      </c>
      <c r="K4" s="23">
        <v>108.13</v>
      </c>
      <c r="L4" s="23">
        <v>133.96</v>
      </c>
      <c r="M4" s="23">
        <v>175.11</v>
      </c>
    </row>
    <row r="5" spans="1:13" ht="15.75">
      <c r="A5" s="22" t="s">
        <v>1</v>
      </c>
      <c r="B5" s="23">
        <f t="shared" si="0"/>
        <v>340.63</v>
      </c>
      <c r="C5" s="24">
        <f t="shared" si="1"/>
        <v>9</v>
      </c>
      <c r="D5" s="23">
        <f t="shared" si="2"/>
        <v>569.8</v>
      </c>
      <c r="E5" s="24">
        <f t="shared" si="3"/>
        <v>6</v>
      </c>
      <c r="F5" s="43">
        <f t="shared" si="4"/>
        <v>401.39</v>
      </c>
      <c r="G5" s="44">
        <f t="shared" si="5"/>
        <v>3</v>
      </c>
      <c r="H5" s="23">
        <f t="shared" si="6"/>
        <v>223.14</v>
      </c>
      <c r="I5" s="24">
        <f t="shared" si="7"/>
        <v>2</v>
      </c>
      <c r="J5" s="23">
        <v>60.76</v>
      </c>
      <c r="K5" s="23">
        <v>162.38</v>
      </c>
      <c r="L5" s="23">
        <v>178.25</v>
      </c>
      <c r="M5" s="23">
        <v>229.17</v>
      </c>
    </row>
    <row r="6" spans="1:13" ht="15.75">
      <c r="A6" s="22" t="s">
        <v>2</v>
      </c>
      <c r="B6" s="23">
        <f t="shared" si="0"/>
        <v>383.8</v>
      </c>
      <c r="C6" s="24">
        <f t="shared" si="1"/>
        <v>10</v>
      </c>
      <c r="D6" s="23">
        <f t="shared" si="2"/>
        <v>665.38</v>
      </c>
      <c r="E6" s="24">
        <f t="shared" si="3"/>
        <v>9</v>
      </c>
      <c r="F6" s="43">
        <f t="shared" si="4"/>
        <v>686.61</v>
      </c>
      <c r="G6" s="44">
        <f t="shared" si="5"/>
        <v>4</v>
      </c>
      <c r="H6" s="23">
        <f t="shared" si="6"/>
        <v>438.43</v>
      </c>
      <c r="I6" s="24">
        <f t="shared" si="7"/>
        <v>5</v>
      </c>
      <c r="J6" s="23">
        <v>302.81</v>
      </c>
      <c r="K6" s="23">
        <v>135.62</v>
      </c>
      <c r="L6" s="23">
        <v>248.18</v>
      </c>
      <c r="M6" s="23">
        <v>281.58</v>
      </c>
    </row>
    <row r="7" spans="1:13" ht="15.75">
      <c r="A7" s="22" t="s">
        <v>0</v>
      </c>
      <c r="B7" s="23">
        <f t="shared" si="0"/>
        <v>561.87</v>
      </c>
      <c r="C7" s="24">
        <f t="shared" si="1"/>
        <v>11</v>
      </c>
      <c r="D7" s="23">
        <f t="shared" si="2"/>
        <v>626.77</v>
      </c>
      <c r="E7" s="24">
        <f t="shared" si="3"/>
        <v>8</v>
      </c>
      <c r="F7" s="43">
        <f t="shared" si="4"/>
        <v>802.58</v>
      </c>
      <c r="G7" s="44">
        <f t="shared" si="5"/>
        <v>5</v>
      </c>
      <c r="H7" s="23">
        <f t="shared" si="6"/>
        <v>371.72</v>
      </c>
      <c r="I7" s="24">
        <f t="shared" si="7"/>
        <v>4</v>
      </c>
      <c r="J7" s="23">
        <v>240.71</v>
      </c>
      <c r="K7" s="23">
        <v>131.01</v>
      </c>
      <c r="L7" s="23">
        <v>430.86</v>
      </c>
      <c r="M7" s="23">
        <v>64.9</v>
      </c>
    </row>
    <row r="8" spans="1:13" ht="15.75">
      <c r="A8" s="22" t="s">
        <v>4</v>
      </c>
      <c r="B8" s="23">
        <f t="shared" si="0"/>
        <v>623.87</v>
      </c>
      <c r="C8" s="24">
        <f t="shared" si="1"/>
        <v>12</v>
      </c>
      <c r="D8" s="23" t="str">
        <f t="shared" si="2"/>
        <v>NC</v>
      </c>
      <c r="E8" s="24" t="str">
        <f t="shared" si="3"/>
        <v>NC</v>
      </c>
      <c r="F8" s="43">
        <f t="shared" si="4"/>
        <v>1080.51</v>
      </c>
      <c r="G8" s="44">
        <f t="shared" si="5"/>
        <v>6</v>
      </c>
      <c r="H8" s="23">
        <f t="shared" si="6"/>
        <v>622.3399999999999</v>
      </c>
      <c r="I8" s="24">
        <f t="shared" si="7"/>
        <v>6</v>
      </c>
      <c r="J8" s="23">
        <v>456.64</v>
      </c>
      <c r="K8" s="23">
        <v>165.7</v>
      </c>
      <c r="L8" s="23">
        <v>458.17</v>
      </c>
      <c r="M8" s="23">
        <v>9999</v>
      </c>
    </row>
    <row r="9" spans="1:13" ht="15.75">
      <c r="A9" s="22" t="s">
        <v>41</v>
      </c>
      <c r="B9" s="23">
        <f t="shared" si="0"/>
        <v>303.9</v>
      </c>
      <c r="C9" s="24">
        <f t="shared" si="1"/>
        <v>7</v>
      </c>
      <c r="D9" s="23" t="str">
        <f t="shared" si="2"/>
        <v>NC</v>
      </c>
      <c r="E9" s="24" t="str">
        <f t="shared" si="3"/>
        <v>NC</v>
      </c>
      <c r="F9" s="43" t="str">
        <f t="shared" si="4"/>
        <v>NC</v>
      </c>
      <c r="G9" s="44" t="str">
        <f t="shared" si="5"/>
        <v>NC</v>
      </c>
      <c r="H9" s="23" t="str">
        <f t="shared" si="6"/>
        <v>NC</v>
      </c>
      <c r="I9" s="24" t="str">
        <f t="shared" si="7"/>
        <v>NC</v>
      </c>
      <c r="J9" s="23">
        <v>9999</v>
      </c>
      <c r="K9" s="23">
        <v>50.37</v>
      </c>
      <c r="L9" s="23">
        <v>253.53</v>
      </c>
      <c r="M9" s="23">
        <v>9999</v>
      </c>
    </row>
    <row r="10" spans="1:13" ht="15.75">
      <c r="A10" s="22" t="s">
        <v>40</v>
      </c>
      <c r="B10" s="23">
        <f t="shared" si="0"/>
        <v>295.40999999999997</v>
      </c>
      <c r="C10" s="24">
        <f t="shared" si="1"/>
        <v>6</v>
      </c>
      <c r="D10" s="23">
        <f t="shared" si="2"/>
        <v>1294.4099999999999</v>
      </c>
      <c r="E10" s="24">
        <f t="shared" si="3"/>
        <v>10</v>
      </c>
      <c r="F10" s="43" t="str">
        <f t="shared" si="4"/>
        <v>NC</v>
      </c>
      <c r="G10" s="44" t="str">
        <f t="shared" si="5"/>
        <v>NC</v>
      </c>
      <c r="H10" s="23" t="str">
        <f t="shared" si="6"/>
        <v>NC</v>
      </c>
      <c r="I10" s="24" t="str">
        <f t="shared" si="7"/>
        <v>NC</v>
      </c>
      <c r="J10" s="23">
        <v>9999</v>
      </c>
      <c r="K10" s="23">
        <v>119.75</v>
      </c>
      <c r="L10" s="23">
        <v>175.66</v>
      </c>
      <c r="M10" s="23">
        <v>999</v>
      </c>
    </row>
    <row r="11" spans="1:13" ht="15.75">
      <c r="A11" s="22" t="s">
        <v>42</v>
      </c>
      <c r="B11" s="23">
        <f t="shared" si="0"/>
        <v>337.85</v>
      </c>
      <c r="C11" s="24">
        <f t="shared" si="1"/>
        <v>8</v>
      </c>
      <c r="D11" s="23">
        <f t="shared" si="2"/>
        <v>542.85</v>
      </c>
      <c r="E11" s="24">
        <f t="shared" si="3"/>
        <v>5</v>
      </c>
      <c r="F11" s="43" t="str">
        <f t="shared" si="4"/>
        <v>NC</v>
      </c>
      <c r="G11" s="44" t="str">
        <f t="shared" si="5"/>
        <v>NC</v>
      </c>
      <c r="H11" s="23" t="str">
        <f t="shared" si="6"/>
        <v>NC</v>
      </c>
      <c r="I11" s="24" t="str">
        <f t="shared" si="7"/>
        <v>NC</v>
      </c>
      <c r="J11" s="23">
        <v>9999</v>
      </c>
      <c r="K11" s="23">
        <v>139.31</v>
      </c>
      <c r="L11" s="23">
        <v>198.54</v>
      </c>
      <c r="M11" s="23">
        <v>205</v>
      </c>
    </row>
    <row r="12" spans="1:13" ht="15.75">
      <c r="A12" s="22" t="s">
        <v>31</v>
      </c>
      <c r="B12" s="23">
        <f t="shared" si="0"/>
        <v>234.89</v>
      </c>
      <c r="C12" s="24">
        <f t="shared" si="1"/>
        <v>3</v>
      </c>
      <c r="D12" s="23">
        <f t="shared" si="2"/>
        <v>608.73</v>
      </c>
      <c r="E12" s="24">
        <f t="shared" si="3"/>
        <v>7</v>
      </c>
      <c r="F12" s="43" t="str">
        <f t="shared" si="4"/>
        <v>NC</v>
      </c>
      <c r="G12" s="44" t="str">
        <f t="shared" si="5"/>
        <v>NC</v>
      </c>
      <c r="H12" s="23" t="str">
        <f t="shared" si="6"/>
        <v>NC</v>
      </c>
      <c r="I12" s="24" t="str">
        <f t="shared" si="7"/>
        <v>NC</v>
      </c>
      <c r="J12" s="23">
        <v>9999</v>
      </c>
      <c r="K12" s="23">
        <v>93.55</v>
      </c>
      <c r="L12" s="23">
        <v>141.34</v>
      </c>
      <c r="M12" s="23">
        <v>373.84</v>
      </c>
    </row>
    <row r="13" spans="1:13" ht="15.75">
      <c r="A13" s="47" t="s">
        <v>28</v>
      </c>
      <c r="B13" s="23">
        <f t="shared" si="0"/>
        <v>3.14</v>
      </c>
      <c r="C13" s="44">
        <f t="shared" si="1"/>
        <v>1</v>
      </c>
      <c r="D13" s="23">
        <f t="shared" si="2"/>
        <v>110.35</v>
      </c>
      <c r="E13" s="44">
        <f t="shared" si="3"/>
        <v>1</v>
      </c>
      <c r="F13" s="43" t="str">
        <f t="shared" si="4"/>
        <v>NC</v>
      </c>
      <c r="G13" s="44" t="str">
        <f t="shared" si="5"/>
        <v>NC</v>
      </c>
      <c r="H13" s="23">
        <f t="shared" si="6"/>
        <v>9999</v>
      </c>
      <c r="I13" s="24">
        <f t="shared" si="7"/>
        <v>7</v>
      </c>
      <c r="J13" s="23">
        <v>9999</v>
      </c>
      <c r="K13" s="23">
        <v>0</v>
      </c>
      <c r="L13" s="23">
        <v>3.14</v>
      </c>
      <c r="M13" s="23">
        <v>107.21</v>
      </c>
    </row>
    <row r="14" spans="1:13" ht="16.5" thickBot="1">
      <c r="A14" s="25" t="s">
        <v>30</v>
      </c>
      <c r="B14" s="26">
        <f t="shared" si="0"/>
        <v>292.28</v>
      </c>
      <c r="C14" s="27">
        <f t="shared" si="1"/>
        <v>5</v>
      </c>
      <c r="D14" s="26">
        <f t="shared" si="2"/>
        <v>503.92999999999995</v>
      </c>
      <c r="E14" s="27">
        <f t="shared" si="3"/>
        <v>4</v>
      </c>
      <c r="F14" s="45" t="str">
        <f t="shared" si="4"/>
        <v>NC</v>
      </c>
      <c r="G14" s="46" t="str">
        <f t="shared" si="5"/>
        <v>NC</v>
      </c>
      <c r="H14" s="26" t="str">
        <f t="shared" si="6"/>
        <v>NC</v>
      </c>
      <c r="I14" s="27" t="str">
        <f t="shared" si="7"/>
        <v>NC</v>
      </c>
      <c r="J14" s="26">
        <v>9999</v>
      </c>
      <c r="K14" s="26">
        <v>135.62</v>
      </c>
      <c r="L14" s="26">
        <v>156.66</v>
      </c>
      <c r="M14" s="26">
        <v>211.65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&amp;C&amp;20&amp;A</oddHeader>
    <oddFooter>&amp;L&amp;F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4.7109375" style="14" customWidth="1"/>
    <col min="2" max="2" width="11.57421875" style="14" bestFit="1" customWidth="1"/>
    <col min="3" max="3" width="6.28125" style="19" bestFit="1" customWidth="1"/>
    <col min="4" max="4" width="11.57421875" style="14" bestFit="1" customWidth="1"/>
    <col min="5" max="5" width="6.28125" style="19" bestFit="1" customWidth="1"/>
    <col min="6" max="6" width="11.57421875" style="14" bestFit="1" customWidth="1"/>
    <col min="7" max="7" width="6.28125" style="14" bestFit="1" customWidth="1"/>
    <col min="8" max="8" width="11.57421875" style="14" bestFit="1" customWidth="1"/>
    <col min="9" max="9" width="6.28125" style="19" bestFit="1" customWidth="1"/>
    <col min="10" max="10" width="13.421875" style="14" bestFit="1" customWidth="1"/>
    <col min="11" max="12" width="11.57421875" style="14" bestFit="1" customWidth="1"/>
    <col min="13" max="13" width="13.421875" style="14" bestFit="1" customWidth="1"/>
    <col min="14" max="16384" width="9.140625" style="14" customWidth="1"/>
  </cols>
  <sheetData>
    <row r="1" spans="1:13" ht="15.75" thickBot="1">
      <c r="A1" s="15" t="s">
        <v>37</v>
      </c>
      <c r="B1" s="16"/>
      <c r="C1" s="17"/>
      <c r="D1" s="17"/>
      <c r="E1" s="17"/>
      <c r="F1" s="17"/>
      <c r="G1" s="17"/>
      <c r="H1" s="17"/>
      <c r="I1" s="18"/>
      <c r="J1" s="16"/>
      <c r="K1" s="17"/>
      <c r="L1" s="17"/>
      <c r="M1" s="18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3</v>
      </c>
      <c r="B3" s="23">
        <f aca="true" t="shared" si="0" ref="B3:B10">IF(SUM(K3:L3)&gt;9999,"NC",SUM(K3:L3))</f>
        <v>35.67</v>
      </c>
      <c r="C3" s="24">
        <f aca="true" t="shared" si="1" ref="C3:C10">IF(B3="NC","NC",RANK(B3,$B$3:$B$10,1))</f>
        <v>1</v>
      </c>
      <c r="D3" s="23">
        <f aca="true" t="shared" si="2" ref="D3:D10">IF(SUM(K3:M3)&gt;9999,"NC",SUM(K3:M3))</f>
        <v>259.21</v>
      </c>
      <c r="E3" s="24">
        <f aca="true" t="shared" si="3" ref="E3:E10">IF(D3="NC","NC",RANK(D3,$D$3:$D$10,1))</f>
        <v>3</v>
      </c>
      <c r="F3" s="43">
        <f aca="true" t="shared" si="4" ref="F3:F10">IF(SUM(J3:L3)&gt;9999,"NC",SUM(J3:L3))</f>
        <v>35.67</v>
      </c>
      <c r="G3" s="44">
        <f aca="true" t="shared" si="5" ref="G3:G10">IF(F3="NC","NC",RANK(F3,$F$3:$F$10,1))</f>
        <v>1</v>
      </c>
      <c r="H3" s="23">
        <f aca="true" t="shared" si="6" ref="H3:H10">IF(SUM(J3:K3)&gt;9999,"NC",SUM(J3:K3))</f>
        <v>0</v>
      </c>
      <c r="I3" s="24">
        <f aca="true" t="shared" si="7" ref="I3:I10">IF(H3="NC","NC",RANK(H3,$H$3:$H$10,1))</f>
        <v>1</v>
      </c>
      <c r="J3" s="23">
        <v>0</v>
      </c>
      <c r="K3" s="23">
        <v>0</v>
      </c>
      <c r="L3" s="23">
        <v>35.67</v>
      </c>
      <c r="M3" s="23">
        <v>223.54</v>
      </c>
    </row>
    <row r="4" spans="1:13" ht="15.75">
      <c r="A4" s="22" t="s">
        <v>1</v>
      </c>
      <c r="B4" s="23">
        <f t="shared" si="0"/>
        <v>242.75</v>
      </c>
      <c r="C4" s="24">
        <f t="shared" si="1"/>
        <v>6</v>
      </c>
      <c r="D4" s="23" t="str">
        <f t="shared" si="2"/>
        <v>NC</v>
      </c>
      <c r="E4" s="24" t="str">
        <f t="shared" si="3"/>
        <v>NC</v>
      </c>
      <c r="F4" s="43">
        <f t="shared" si="4"/>
        <v>344.03999999999996</v>
      </c>
      <c r="G4" s="44">
        <f t="shared" si="5"/>
        <v>2</v>
      </c>
      <c r="H4" s="23">
        <f t="shared" si="6"/>
        <v>210.5</v>
      </c>
      <c r="I4" s="24">
        <f t="shared" si="7"/>
        <v>3</v>
      </c>
      <c r="J4" s="23">
        <v>101.29</v>
      </c>
      <c r="K4" s="23">
        <v>109.21</v>
      </c>
      <c r="L4" s="23">
        <v>133.54</v>
      </c>
      <c r="M4" s="23">
        <v>9999</v>
      </c>
    </row>
    <row r="5" spans="1:13" ht="15.75">
      <c r="A5" s="22" t="s">
        <v>5</v>
      </c>
      <c r="B5" s="23">
        <f t="shared" si="0"/>
        <v>367.24</v>
      </c>
      <c r="C5" s="24">
        <f t="shared" si="1"/>
        <v>8</v>
      </c>
      <c r="D5" s="23" t="str">
        <f t="shared" si="2"/>
        <v>NC</v>
      </c>
      <c r="E5" s="24" t="str">
        <f t="shared" si="3"/>
        <v>NC</v>
      </c>
      <c r="F5" s="43">
        <f t="shared" si="4"/>
        <v>398.09000000000003</v>
      </c>
      <c r="G5" s="44">
        <f t="shared" si="5"/>
        <v>3</v>
      </c>
      <c r="H5" s="23">
        <f t="shared" si="6"/>
        <v>147.46</v>
      </c>
      <c r="I5" s="24">
        <f t="shared" si="7"/>
        <v>2</v>
      </c>
      <c r="J5" s="23">
        <v>30.85</v>
      </c>
      <c r="K5" s="23">
        <v>116.61</v>
      </c>
      <c r="L5" s="23">
        <v>250.63</v>
      </c>
      <c r="M5" s="23">
        <v>9999</v>
      </c>
    </row>
    <row r="6" spans="1:13" ht="15.75">
      <c r="A6" s="22" t="s">
        <v>0</v>
      </c>
      <c r="B6" s="23">
        <f t="shared" si="0"/>
        <v>83.47</v>
      </c>
      <c r="C6" s="24">
        <f t="shared" si="1"/>
        <v>2</v>
      </c>
      <c r="D6" s="23" t="str">
        <f t="shared" si="2"/>
        <v>NC</v>
      </c>
      <c r="E6" s="24" t="str">
        <f t="shared" si="3"/>
        <v>NC</v>
      </c>
      <c r="F6" s="43" t="str">
        <f t="shared" si="4"/>
        <v>NC</v>
      </c>
      <c r="G6" s="44" t="str">
        <f t="shared" si="5"/>
        <v>NC</v>
      </c>
      <c r="H6" s="23" t="str">
        <f t="shared" si="6"/>
        <v>NC</v>
      </c>
      <c r="I6" s="24" t="str">
        <f t="shared" si="7"/>
        <v>NC</v>
      </c>
      <c r="J6" s="23">
        <v>9999</v>
      </c>
      <c r="K6" s="23">
        <v>10.08</v>
      </c>
      <c r="L6" s="23">
        <v>73.39</v>
      </c>
      <c r="M6" s="23">
        <v>9999</v>
      </c>
    </row>
    <row r="7" spans="1:13" ht="15.75">
      <c r="A7" s="47" t="s">
        <v>6</v>
      </c>
      <c r="B7" s="23">
        <f t="shared" si="0"/>
        <v>117.95</v>
      </c>
      <c r="C7" s="24">
        <f t="shared" si="1"/>
        <v>3</v>
      </c>
      <c r="D7" s="23">
        <f t="shared" si="2"/>
        <v>231.41</v>
      </c>
      <c r="E7" s="44">
        <f t="shared" si="3"/>
        <v>1</v>
      </c>
      <c r="F7" s="43" t="str">
        <f t="shared" si="4"/>
        <v>NC</v>
      </c>
      <c r="G7" s="44" t="str">
        <f t="shared" si="5"/>
        <v>NC</v>
      </c>
      <c r="H7" s="23" t="str">
        <f t="shared" si="6"/>
        <v>NC</v>
      </c>
      <c r="I7" s="24" t="str">
        <f t="shared" si="7"/>
        <v>NC</v>
      </c>
      <c r="J7" s="23">
        <v>9999</v>
      </c>
      <c r="K7" s="23">
        <v>16.61</v>
      </c>
      <c r="L7" s="23">
        <v>101.34</v>
      </c>
      <c r="M7" s="23">
        <v>113.46</v>
      </c>
    </row>
    <row r="8" spans="1:13" ht="15.75">
      <c r="A8" s="22" t="s">
        <v>30</v>
      </c>
      <c r="B8" s="23">
        <f t="shared" si="0"/>
        <v>142.2</v>
      </c>
      <c r="C8" s="24">
        <f t="shared" si="1"/>
        <v>4</v>
      </c>
      <c r="D8" s="23">
        <f t="shared" si="2"/>
        <v>241.95999999999998</v>
      </c>
      <c r="E8" s="24">
        <f t="shared" si="3"/>
        <v>2</v>
      </c>
      <c r="F8" s="43" t="str">
        <f t="shared" si="4"/>
        <v>NC</v>
      </c>
      <c r="G8" s="44" t="str">
        <f t="shared" si="5"/>
        <v>NC</v>
      </c>
      <c r="H8" s="23" t="str">
        <f t="shared" si="6"/>
        <v>NC</v>
      </c>
      <c r="I8" s="24" t="str">
        <f t="shared" si="7"/>
        <v>NC</v>
      </c>
      <c r="J8" s="23">
        <v>9999</v>
      </c>
      <c r="K8" s="23">
        <v>69.37</v>
      </c>
      <c r="L8" s="23">
        <v>72.83</v>
      </c>
      <c r="M8" s="23">
        <v>99.76</v>
      </c>
    </row>
    <row r="9" spans="1:13" ht="15.75">
      <c r="A9" s="22" t="s">
        <v>42</v>
      </c>
      <c r="B9" s="23">
        <f t="shared" si="0"/>
        <v>229.37</v>
      </c>
      <c r="C9" s="24">
        <f t="shared" si="1"/>
        <v>5</v>
      </c>
      <c r="D9" s="23" t="str">
        <f t="shared" si="2"/>
        <v>NC</v>
      </c>
      <c r="E9" s="24" t="str">
        <f t="shared" si="3"/>
        <v>NC</v>
      </c>
      <c r="F9" s="43" t="str">
        <f t="shared" si="4"/>
        <v>NC</v>
      </c>
      <c r="G9" s="44" t="str">
        <f t="shared" si="5"/>
        <v>NC</v>
      </c>
      <c r="H9" s="23" t="str">
        <f t="shared" si="6"/>
        <v>NC</v>
      </c>
      <c r="I9" s="24" t="str">
        <f t="shared" si="7"/>
        <v>NC</v>
      </c>
      <c r="J9" s="23">
        <v>9999</v>
      </c>
      <c r="K9" s="23">
        <v>102.2</v>
      </c>
      <c r="L9" s="23">
        <v>127.17</v>
      </c>
      <c r="M9" s="23">
        <v>9999</v>
      </c>
    </row>
    <row r="10" spans="1:13" ht="16.5" thickBot="1">
      <c r="A10" s="25" t="s">
        <v>2</v>
      </c>
      <c r="B10" s="23">
        <f t="shared" si="0"/>
        <v>308.51</v>
      </c>
      <c r="C10" s="24">
        <f t="shared" si="1"/>
        <v>7</v>
      </c>
      <c r="D10" s="23" t="str">
        <f t="shared" si="2"/>
        <v>NC</v>
      </c>
      <c r="E10" s="24" t="str">
        <f t="shared" si="3"/>
        <v>NC</v>
      </c>
      <c r="F10" s="43" t="str">
        <f t="shared" si="4"/>
        <v>NC</v>
      </c>
      <c r="G10" s="44" t="str">
        <f t="shared" si="5"/>
        <v>NC</v>
      </c>
      <c r="H10" s="23" t="str">
        <f t="shared" si="6"/>
        <v>NC</v>
      </c>
      <c r="I10" s="24" t="str">
        <f t="shared" si="7"/>
        <v>NC</v>
      </c>
      <c r="J10" s="26">
        <v>9999</v>
      </c>
      <c r="K10" s="26">
        <v>80.08</v>
      </c>
      <c r="L10" s="26">
        <v>228.43</v>
      </c>
      <c r="M10" s="26">
        <v>9999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&amp;C&amp;20&amp;A</oddHeader>
    <oddFooter>&amp;L&amp;F 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2.7109375" style="29" customWidth="1"/>
    <col min="2" max="2" width="11.57421875" style="29" bestFit="1" customWidth="1"/>
    <col min="3" max="3" width="6.28125" style="32" bestFit="1" customWidth="1"/>
    <col min="4" max="4" width="11.57421875" style="29" bestFit="1" customWidth="1"/>
    <col min="5" max="5" width="6.28125" style="32" bestFit="1" customWidth="1"/>
    <col min="6" max="6" width="11.57421875" style="29" bestFit="1" customWidth="1"/>
    <col min="7" max="7" width="6.28125" style="29" bestFit="1" customWidth="1"/>
    <col min="8" max="8" width="11.57421875" style="29" bestFit="1" customWidth="1"/>
    <col min="9" max="9" width="6.28125" style="32" bestFit="1" customWidth="1"/>
    <col min="10" max="10" width="13.421875" style="29" bestFit="1" customWidth="1"/>
    <col min="11" max="11" width="10.28125" style="29" bestFit="1" customWidth="1"/>
    <col min="12" max="13" width="13.421875" style="29" bestFit="1" customWidth="1"/>
    <col min="14" max="16384" width="11.421875" style="29" customWidth="1"/>
  </cols>
  <sheetData>
    <row r="1" spans="1:13" ht="15.7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0</v>
      </c>
      <c r="B3" s="23">
        <f aca="true" t="shared" si="0" ref="B3:B8">IF(SUM(K3:L3)&gt;9999,"NC",SUM(K3:L3))</f>
        <v>72.93</v>
      </c>
      <c r="C3" s="24">
        <f aca="true" t="shared" si="1" ref="C3:C8">IF(B3="NC","NC",RANK(B3,$B$3:$B$8,1))</f>
        <v>2</v>
      </c>
      <c r="D3" s="23">
        <f aca="true" t="shared" si="2" ref="D3:D8">IF(SUM(K3:M3)&gt;9999,"NC",SUM(K3:M3))</f>
        <v>147.87</v>
      </c>
      <c r="E3" s="44">
        <f aca="true" t="shared" si="3" ref="E3:E8">IF(D3="NC","NC",RANK(D3,$D$3:$D$8,1))</f>
        <v>1</v>
      </c>
      <c r="F3" s="43">
        <f aca="true" t="shared" si="4" ref="F3:F8">IF(SUM(J3:L3)&gt;9999,"NC",SUM(J3:L3))</f>
        <v>72.93</v>
      </c>
      <c r="G3" s="44">
        <f aca="true" t="shared" si="5" ref="G3:G8">IF(F3="NC","NC",RANK(F3,$F$3:$F$8,1))</f>
        <v>1</v>
      </c>
      <c r="H3" s="23">
        <f aca="true" t="shared" si="6" ref="H3:H8">IF(SUM(J3:K3)&gt;9999,"NC",SUM(J3:K3))</f>
        <v>7.23</v>
      </c>
      <c r="I3" s="44">
        <f aca="true" t="shared" si="7" ref="I3:I8">IF(H3="NC","NC",RANK(H3,$H$3:$H$8,1))</f>
        <v>1</v>
      </c>
      <c r="J3" s="23">
        <v>0</v>
      </c>
      <c r="K3" s="23">
        <v>7.23</v>
      </c>
      <c r="L3" s="23">
        <v>65.7</v>
      </c>
      <c r="M3" s="23">
        <v>74.94</v>
      </c>
    </row>
    <row r="4" spans="1:13" ht="15.75">
      <c r="A4" s="22" t="s">
        <v>3</v>
      </c>
      <c r="B4" s="23">
        <f t="shared" si="0"/>
        <v>111.81</v>
      </c>
      <c r="C4" s="24">
        <f t="shared" si="1"/>
        <v>3</v>
      </c>
      <c r="D4" s="23">
        <f t="shared" si="2"/>
        <v>238.51999999999998</v>
      </c>
      <c r="E4" s="24">
        <f t="shared" si="3"/>
        <v>4</v>
      </c>
      <c r="F4" s="43">
        <f t="shared" si="4"/>
        <v>117.16</v>
      </c>
      <c r="G4" s="44">
        <f t="shared" si="5"/>
        <v>2</v>
      </c>
      <c r="H4" s="23">
        <f t="shared" si="6"/>
        <v>56</v>
      </c>
      <c r="I4" s="24">
        <f t="shared" si="7"/>
        <v>2</v>
      </c>
      <c r="J4" s="23">
        <v>5.35</v>
      </c>
      <c r="K4" s="23">
        <v>50.65</v>
      </c>
      <c r="L4" s="23">
        <v>61.16</v>
      </c>
      <c r="M4" s="23">
        <v>126.71</v>
      </c>
    </row>
    <row r="5" spans="1:13" ht="15.75">
      <c r="A5" s="47" t="s">
        <v>6</v>
      </c>
      <c r="B5" s="23">
        <f t="shared" si="0"/>
        <v>62.35</v>
      </c>
      <c r="C5" s="44">
        <f t="shared" si="1"/>
        <v>1</v>
      </c>
      <c r="D5" s="23">
        <f t="shared" si="2"/>
        <v>152.26</v>
      </c>
      <c r="E5" s="24">
        <f t="shared" si="3"/>
        <v>2</v>
      </c>
      <c r="F5" s="43">
        <f t="shared" si="4"/>
        <v>198.12</v>
      </c>
      <c r="G5" s="44">
        <f t="shared" si="5"/>
        <v>3</v>
      </c>
      <c r="H5" s="23">
        <f t="shared" si="6"/>
        <v>149.03</v>
      </c>
      <c r="I5" s="24">
        <f t="shared" si="7"/>
        <v>3</v>
      </c>
      <c r="J5" s="23">
        <v>135.77</v>
      </c>
      <c r="K5" s="23">
        <v>13.26</v>
      </c>
      <c r="L5" s="23">
        <v>49.09</v>
      </c>
      <c r="M5" s="23">
        <v>89.91</v>
      </c>
    </row>
    <row r="6" spans="1:13" ht="15.75">
      <c r="A6" s="22" t="s">
        <v>5</v>
      </c>
      <c r="B6" s="23" t="str">
        <f t="shared" si="0"/>
        <v>NC</v>
      </c>
      <c r="C6" s="24" t="str">
        <f t="shared" si="1"/>
        <v>NC</v>
      </c>
      <c r="D6" s="23" t="str">
        <f t="shared" si="2"/>
        <v>NC</v>
      </c>
      <c r="E6" s="24" t="str">
        <f t="shared" si="3"/>
        <v>NC</v>
      </c>
      <c r="F6" s="43" t="str">
        <f t="shared" si="4"/>
        <v>NC</v>
      </c>
      <c r="G6" s="44" t="str">
        <f t="shared" si="5"/>
        <v>NC</v>
      </c>
      <c r="H6" s="23">
        <f t="shared" si="6"/>
        <v>384.04999999999995</v>
      </c>
      <c r="I6" s="24">
        <f t="shared" si="7"/>
        <v>4</v>
      </c>
      <c r="J6" s="23">
        <v>301.14</v>
      </c>
      <c r="K6" s="23">
        <v>82.91</v>
      </c>
      <c r="L6" s="23">
        <v>9999</v>
      </c>
      <c r="M6" s="23">
        <v>9999</v>
      </c>
    </row>
    <row r="7" spans="1:13" ht="15.75">
      <c r="A7" s="22" t="s">
        <v>2</v>
      </c>
      <c r="B7" s="23">
        <f t="shared" si="0"/>
        <v>223.71</v>
      </c>
      <c r="C7" s="24">
        <f t="shared" si="1"/>
        <v>5</v>
      </c>
      <c r="D7" s="23">
        <f t="shared" si="2"/>
        <v>729.58</v>
      </c>
      <c r="E7" s="24">
        <f t="shared" si="3"/>
        <v>5</v>
      </c>
      <c r="F7" s="43" t="str">
        <f t="shared" si="4"/>
        <v>NC</v>
      </c>
      <c r="G7" s="44" t="str">
        <f t="shared" si="5"/>
        <v>NC</v>
      </c>
      <c r="H7" s="23" t="str">
        <f t="shared" si="6"/>
        <v>NC</v>
      </c>
      <c r="I7" s="24" t="str">
        <f t="shared" si="7"/>
        <v>NC</v>
      </c>
      <c r="J7" s="23">
        <v>9999</v>
      </c>
      <c r="K7" s="23">
        <v>54.9</v>
      </c>
      <c r="L7" s="23">
        <v>168.81</v>
      </c>
      <c r="M7" s="23">
        <v>505.87</v>
      </c>
    </row>
    <row r="8" spans="1:13" ht="16.5" thickBot="1">
      <c r="A8" s="25" t="s">
        <v>30</v>
      </c>
      <c r="B8" s="26">
        <f t="shared" si="0"/>
        <v>119.78</v>
      </c>
      <c r="C8" s="27">
        <f t="shared" si="1"/>
        <v>4</v>
      </c>
      <c r="D8" s="26">
        <f t="shared" si="2"/>
        <v>215.57999999999998</v>
      </c>
      <c r="E8" s="27">
        <f t="shared" si="3"/>
        <v>3</v>
      </c>
      <c r="F8" s="45" t="str">
        <f t="shared" si="4"/>
        <v>NC</v>
      </c>
      <c r="G8" s="46" t="str">
        <f t="shared" si="5"/>
        <v>NC</v>
      </c>
      <c r="H8" s="26" t="str">
        <f t="shared" si="6"/>
        <v>NC</v>
      </c>
      <c r="I8" s="27" t="str">
        <f t="shared" si="7"/>
        <v>NC</v>
      </c>
      <c r="J8" s="26">
        <v>9999</v>
      </c>
      <c r="K8" s="26">
        <v>51.55</v>
      </c>
      <c r="L8" s="26">
        <v>68.23</v>
      </c>
      <c r="M8" s="26">
        <v>95.8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&amp;C&amp;20&amp;A</oddHeader>
    <oddFooter>&amp;L&amp;F 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14" customWidth="1"/>
    <col min="2" max="2" width="11.57421875" style="14" bestFit="1" customWidth="1"/>
    <col min="3" max="3" width="6.28125" style="14" bestFit="1" customWidth="1"/>
    <col min="4" max="4" width="11.57421875" style="14" bestFit="1" customWidth="1"/>
    <col min="5" max="5" width="6.28125" style="14" bestFit="1" customWidth="1"/>
    <col min="6" max="6" width="11.57421875" style="14" bestFit="1" customWidth="1"/>
    <col min="7" max="7" width="6.28125" style="14" bestFit="1" customWidth="1"/>
    <col min="8" max="8" width="11.57421875" style="14" bestFit="1" customWidth="1"/>
    <col min="9" max="9" width="6.28125" style="14" bestFit="1" customWidth="1"/>
    <col min="10" max="10" width="13.421875" style="14" bestFit="1" customWidth="1"/>
    <col min="11" max="11" width="11.57421875" style="14" bestFit="1" customWidth="1"/>
    <col min="12" max="13" width="13.421875" style="14" bestFit="1" customWidth="1"/>
    <col min="14" max="16384" width="24.140625" style="14" customWidth="1"/>
  </cols>
  <sheetData>
    <row r="1" spans="1:13" ht="19.5" thickBot="1">
      <c r="A1" s="41" t="s">
        <v>39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>
      <c r="A2" s="30" t="s">
        <v>11</v>
      </c>
      <c r="B2" s="31" t="s">
        <v>15</v>
      </c>
      <c r="C2" s="31" t="s">
        <v>10</v>
      </c>
      <c r="D2" s="31" t="s">
        <v>13</v>
      </c>
      <c r="E2" s="31" t="s">
        <v>10</v>
      </c>
      <c r="F2" s="42" t="s">
        <v>14</v>
      </c>
      <c r="G2" s="42" t="s">
        <v>10</v>
      </c>
      <c r="H2" s="31" t="s">
        <v>16</v>
      </c>
      <c r="I2" s="31" t="s">
        <v>10</v>
      </c>
      <c r="J2" s="31" t="s">
        <v>7</v>
      </c>
      <c r="K2" s="31" t="s">
        <v>12</v>
      </c>
      <c r="L2" s="31" t="s">
        <v>8</v>
      </c>
      <c r="M2" s="31" t="s">
        <v>9</v>
      </c>
    </row>
    <row r="3" spans="1:13" ht="15.75">
      <c r="A3" s="47" t="s">
        <v>6</v>
      </c>
      <c r="B3" s="23">
        <f>IF(SUM(K3:L3)&gt;9999,"NC",SUM(K3:L3))</f>
        <v>70.29</v>
      </c>
      <c r="C3" s="44">
        <f>IF(B3="NC","NC",RANK(B3,$B$3:$B$7,1))</f>
        <v>1</v>
      </c>
      <c r="D3" s="23">
        <f>IF(SUM(K3:M3)&gt;9999,"NC",SUM(K3:M3))</f>
        <v>247.19</v>
      </c>
      <c r="E3" s="44">
        <f>IF(D3="NC","NC",RANK(D3,$D$3:$D$7,1))</f>
        <v>1</v>
      </c>
      <c r="F3" s="43">
        <f>IF(SUM(J3:L3)&gt;9999,"NC",SUM(J3:L3))</f>
        <v>264.64</v>
      </c>
      <c r="G3" s="44">
        <f>IF(F3="NC","NC",RANK(F3,$F$3:$F$7,1))</f>
        <v>1</v>
      </c>
      <c r="H3" s="23">
        <f>IF(SUM(J3:K3)&gt;9999,"NC",SUM(J3:K3))</f>
        <v>208.29999999999998</v>
      </c>
      <c r="I3" s="24">
        <f>IF(H3="NC","NC",RANK(H3,$H$3:$H$7,1))</f>
        <v>3</v>
      </c>
      <c r="J3" s="23">
        <v>194.35</v>
      </c>
      <c r="K3" s="23">
        <v>13.95</v>
      </c>
      <c r="L3" s="23">
        <v>56.34</v>
      </c>
      <c r="M3" s="23">
        <v>176.9</v>
      </c>
    </row>
    <row r="4" spans="1:13" ht="15.75">
      <c r="A4" s="22" t="s">
        <v>3</v>
      </c>
      <c r="B4" s="23">
        <f>IF(SUM(K4:L4)&gt;9999,"NC",SUM(K4:L4))</f>
        <v>308.13</v>
      </c>
      <c r="C4" s="24">
        <f>IF(B4="NC","NC",RANK(B4,$B$3:$B$7,1))</f>
        <v>3</v>
      </c>
      <c r="D4" s="23" t="str">
        <f>IF(SUM(K4:M4)&gt;9999,"NC",SUM(K4:M4))</f>
        <v>NC</v>
      </c>
      <c r="E4" s="24" t="str">
        <f>IF(D4="NC","NC",RANK(D4,$D$3:$D$7,1))</f>
        <v>NC</v>
      </c>
      <c r="F4" s="43">
        <f>IF(SUM(J4:L4)&gt;9999,"NC",SUM(J4:L4))</f>
        <v>340.52</v>
      </c>
      <c r="G4" s="44">
        <f>IF(F4="NC","NC",RANK(F4,$F$3:$F$7,1))</f>
        <v>2</v>
      </c>
      <c r="H4" s="23">
        <f>IF(SUM(J4:K4)&gt;9999,"NC",SUM(J4:K4))</f>
        <v>67.93</v>
      </c>
      <c r="I4" s="24">
        <f>IF(H4="NC","NC",RANK(H4,$H$3:$H$7,1))</f>
        <v>1</v>
      </c>
      <c r="J4" s="23">
        <v>32.39</v>
      </c>
      <c r="K4" s="23">
        <v>35.54</v>
      </c>
      <c r="L4" s="23">
        <v>272.59</v>
      </c>
      <c r="M4" s="23">
        <v>9999</v>
      </c>
    </row>
    <row r="5" spans="1:13" ht="15.75">
      <c r="A5" s="22" t="s">
        <v>5</v>
      </c>
      <c r="B5" s="23">
        <f>IF(SUM(K5:L5)&gt;9999,"NC",SUM(K5:L5))</f>
        <v>489.45000000000005</v>
      </c>
      <c r="C5" s="24">
        <f>IF(B5="NC","NC",RANK(B5,$B$3:$B$7,1))</f>
        <v>4</v>
      </c>
      <c r="D5" s="23" t="str">
        <f>IF(SUM(K5:M5)&gt;9999,"NC",SUM(K5:M5))</f>
        <v>NC</v>
      </c>
      <c r="E5" s="24" t="str">
        <f>IF(D5="NC","NC",RANK(D5,$D$3:$D$7,1))</f>
        <v>NC</v>
      </c>
      <c r="F5" s="43">
        <f>IF(SUM(J5:L5)&gt;9999,"NC",SUM(J5:L5))</f>
        <v>529.29</v>
      </c>
      <c r="G5" s="44">
        <f>IF(F5="NC","NC",RANK(F5,$F$3:$F$7,1))</f>
        <v>3</v>
      </c>
      <c r="H5" s="23">
        <f>IF(SUM(J5:K5)&gt;9999,"NC",SUM(J5:K5))</f>
        <v>202.18</v>
      </c>
      <c r="I5" s="24">
        <f>IF(H5="NC","NC",RANK(H5,$H$3:$H$7,1))</f>
        <v>2</v>
      </c>
      <c r="J5" s="23">
        <v>39.84</v>
      </c>
      <c r="K5" s="23">
        <v>162.34</v>
      </c>
      <c r="L5" s="23">
        <v>327.11</v>
      </c>
      <c r="M5" s="23">
        <v>9999</v>
      </c>
    </row>
    <row r="6" spans="1:13" ht="15.75">
      <c r="A6" s="22" t="s">
        <v>4</v>
      </c>
      <c r="B6" s="23" t="str">
        <f>IF(SUM(K6:L6)&gt;9999,"NC",SUM(K6:L6))</f>
        <v>NC</v>
      </c>
      <c r="C6" s="24" t="str">
        <f>IF(B6="NC","NC",RANK(B6,$B$3:$B$7,1))</f>
        <v>NC</v>
      </c>
      <c r="D6" s="23" t="str">
        <f>IF(SUM(K6:M6)&gt;9999,"NC",SUM(K6:M6))</f>
        <v>NC</v>
      </c>
      <c r="E6" s="24" t="str">
        <f>IF(D6="NC","NC",RANK(D6,$D$3:$D$7,1))</f>
        <v>NC</v>
      </c>
      <c r="F6" s="43" t="str">
        <f>IF(SUM(J6:L6)&gt;9999,"NC",SUM(J6:L6))</f>
        <v>NC</v>
      </c>
      <c r="G6" s="44" t="str">
        <f>IF(F6="NC","NC",RANK(F6,$F$3:$F$7,1))</f>
        <v>NC</v>
      </c>
      <c r="H6" s="23">
        <f>IF(SUM(J6:K6)&gt;9999,"NC",SUM(J6:K6))</f>
        <v>502.54</v>
      </c>
      <c r="I6" s="24">
        <f>IF(H6="NC","NC",RANK(H6,$H$3:$H$7,1))</f>
        <v>4</v>
      </c>
      <c r="J6" s="23">
        <v>429.56</v>
      </c>
      <c r="K6" s="23">
        <v>72.98</v>
      </c>
      <c r="L6" s="23">
        <v>9999</v>
      </c>
      <c r="M6" s="23">
        <v>9999</v>
      </c>
    </row>
    <row r="7" spans="1:13" ht="15.75">
      <c r="A7" s="22" t="s">
        <v>40</v>
      </c>
      <c r="B7" s="23">
        <f>IF(SUM(K7:L7)&gt;9999,"NC",SUM(K7:L7))</f>
        <v>128.62</v>
      </c>
      <c r="C7" s="24">
        <f>IF(B7="NC","NC",RANK(B7,$B$3:$B$7,1))</f>
        <v>2</v>
      </c>
      <c r="D7" s="23" t="str">
        <f>IF(SUM(K7:M7)&gt;9999,"NC",SUM(K7:M7))</f>
        <v>NC</v>
      </c>
      <c r="E7" s="24" t="str">
        <f>IF(D7="NC","NC",RANK(D7,$D$3:$D$7,1))</f>
        <v>NC</v>
      </c>
      <c r="F7" s="43" t="str">
        <f>IF(SUM(J7:L7)&gt;9999,"NC",SUM(J7:L7))</f>
        <v>NC</v>
      </c>
      <c r="G7" s="44" t="str">
        <f>IF(F7="NC","NC",RANK(F7,$F$3:$F$7,1))</f>
        <v>NC</v>
      </c>
      <c r="H7" s="23" t="str">
        <f>IF(SUM(J7:K7)&gt;9999,"NC",SUM(J7:K7))</f>
        <v>NC</v>
      </c>
      <c r="I7" s="24" t="str">
        <f>IF(H7="NC","NC",RANK(H7,$H$3:$H$7,1))</f>
        <v>NC</v>
      </c>
      <c r="J7" s="23">
        <v>9999</v>
      </c>
      <c r="K7" s="23">
        <v>41.34</v>
      </c>
      <c r="L7" s="23">
        <v>87.28</v>
      </c>
      <c r="M7" s="23">
        <v>9999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&amp;C&amp;20&amp;A</oddHeader>
    <oddFooter>&amp;L&amp;F 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5" zoomScaleNormal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9" sqref="A19"/>
    </sheetView>
  </sheetViews>
  <sheetFormatPr defaultColWidth="23.421875" defaultRowHeight="12.75"/>
  <cols>
    <col min="1" max="1" width="27.28125" style="1" customWidth="1"/>
    <col min="2" max="2" width="9.28125" style="11" bestFit="1" customWidth="1"/>
    <col min="3" max="3" width="9.7109375" style="1" customWidth="1"/>
    <col min="4" max="4" width="9.7109375" style="11" bestFit="1" customWidth="1"/>
    <col min="5" max="5" width="9.28125" style="1" customWidth="1"/>
    <col min="6" max="10" width="9.421875" style="12" customWidth="1"/>
    <col min="11" max="16384" width="23.421875" style="1" customWidth="1"/>
  </cols>
  <sheetData>
    <row r="1" spans="1:10" ht="18.75">
      <c r="A1" s="2" t="s">
        <v>11</v>
      </c>
      <c r="B1" s="35" t="s">
        <v>25</v>
      </c>
      <c r="C1" s="35" t="s">
        <v>22</v>
      </c>
      <c r="D1" s="38" t="s">
        <v>26</v>
      </c>
      <c r="E1" s="38" t="s">
        <v>24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ht="18.75">
      <c r="A2" s="48" t="s">
        <v>3</v>
      </c>
      <c r="B2" s="36">
        <f aca="true" t="shared" si="0" ref="B2:B9">RANK(C2,$C$2:$C$10,0)</f>
        <v>1</v>
      </c>
      <c r="C2" s="37">
        <f aca="true" t="shared" si="1" ref="C2:C9">LARGE(F2:J2,1)+LARGE(F2:J2,2)+LARGE(F2:J2,3)</f>
        <v>1358</v>
      </c>
      <c r="D2" s="39">
        <f aca="true" t="shared" si="2" ref="D2:D9">RANK(E2,$E$2:$E$10,0)</f>
        <v>1</v>
      </c>
      <c r="E2" s="40">
        <f aca="true" t="shared" si="3" ref="E2:E9">SUM(F2:J2)</f>
        <v>1738</v>
      </c>
      <c r="F2" s="7">
        <v>700</v>
      </c>
      <c r="G2" s="7">
        <v>366</v>
      </c>
      <c r="H2" s="7">
        <v>292</v>
      </c>
      <c r="I2" s="7">
        <v>280</v>
      </c>
      <c r="J2" s="7">
        <v>100</v>
      </c>
    </row>
    <row r="3" spans="1:10" ht="18.75">
      <c r="A3" s="4" t="s">
        <v>0</v>
      </c>
      <c r="B3" s="36">
        <f t="shared" si="0"/>
        <v>3</v>
      </c>
      <c r="C3" s="37">
        <f t="shared" si="1"/>
        <v>501</v>
      </c>
      <c r="D3" s="39">
        <f t="shared" si="2"/>
        <v>2</v>
      </c>
      <c r="E3" s="40">
        <f t="shared" si="3"/>
        <v>726</v>
      </c>
      <c r="F3" s="7">
        <v>180</v>
      </c>
      <c r="G3" s="7">
        <v>161</v>
      </c>
      <c r="H3" s="7">
        <v>160</v>
      </c>
      <c r="I3" s="7">
        <v>123</v>
      </c>
      <c r="J3" s="7">
        <v>102</v>
      </c>
    </row>
    <row r="4" spans="1:10" ht="18.75">
      <c r="A4" s="4" t="s">
        <v>6</v>
      </c>
      <c r="B4" s="36">
        <f t="shared" si="0"/>
        <v>2</v>
      </c>
      <c r="C4" s="37">
        <f t="shared" si="1"/>
        <v>580</v>
      </c>
      <c r="D4" s="39">
        <f t="shared" si="2"/>
        <v>2</v>
      </c>
      <c r="E4" s="40">
        <f t="shared" si="3"/>
        <v>726</v>
      </c>
      <c r="F4" s="7">
        <v>249</v>
      </c>
      <c r="G4" s="7">
        <v>222</v>
      </c>
      <c r="H4" s="7">
        <v>109</v>
      </c>
      <c r="I4" s="7">
        <v>96</v>
      </c>
      <c r="J4" s="7">
        <v>50</v>
      </c>
    </row>
    <row r="5" spans="1:10" ht="18.75">
      <c r="A5" s="4" t="s">
        <v>31</v>
      </c>
      <c r="B5" s="36">
        <f t="shared" si="0"/>
        <v>4</v>
      </c>
      <c r="C5" s="37">
        <f t="shared" si="1"/>
        <v>480</v>
      </c>
      <c r="D5" s="39">
        <f t="shared" si="2"/>
        <v>4</v>
      </c>
      <c r="E5" s="40">
        <f t="shared" si="3"/>
        <v>511</v>
      </c>
      <c r="F5" s="7">
        <v>170</v>
      </c>
      <c r="G5" s="7">
        <v>155</v>
      </c>
      <c r="H5" s="7">
        <v>155</v>
      </c>
      <c r="I5" s="7">
        <v>31</v>
      </c>
      <c r="J5" s="7">
        <v>0</v>
      </c>
    </row>
    <row r="6" spans="1:10" ht="18.75">
      <c r="A6" s="4" t="s">
        <v>5</v>
      </c>
      <c r="B6" s="36">
        <f t="shared" si="0"/>
        <v>5</v>
      </c>
      <c r="C6" s="37">
        <f t="shared" si="1"/>
        <v>441</v>
      </c>
      <c r="D6" s="39">
        <f t="shared" si="2"/>
        <v>5</v>
      </c>
      <c r="E6" s="40">
        <f t="shared" si="3"/>
        <v>449</v>
      </c>
      <c r="F6" s="7">
        <v>350</v>
      </c>
      <c r="G6" s="7">
        <v>0</v>
      </c>
      <c r="H6" s="7">
        <v>55</v>
      </c>
      <c r="I6" s="7">
        <v>36</v>
      </c>
      <c r="J6" s="7">
        <v>8</v>
      </c>
    </row>
    <row r="7" spans="1:10" ht="18.75">
      <c r="A7" s="4" t="s">
        <v>1</v>
      </c>
      <c r="B7" s="36">
        <f t="shared" si="0"/>
        <v>6</v>
      </c>
      <c r="C7" s="37">
        <f t="shared" si="1"/>
        <v>316</v>
      </c>
      <c r="D7" s="39">
        <f t="shared" si="2"/>
        <v>6</v>
      </c>
      <c r="E7" s="40">
        <f t="shared" si="3"/>
        <v>316</v>
      </c>
      <c r="F7" s="7">
        <v>316</v>
      </c>
      <c r="G7" s="7">
        <v>0</v>
      </c>
      <c r="H7" s="7">
        <v>0</v>
      </c>
      <c r="I7" s="7">
        <v>0</v>
      </c>
      <c r="J7" s="7">
        <v>0</v>
      </c>
    </row>
    <row r="8" spans="1:10" ht="18.75">
      <c r="A8" s="4" t="s">
        <v>2</v>
      </c>
      <c r="B8" s="36">
        <f t="shared" si="0"/>
        <v>7</v>
      </c>
      <c r="C8" s="37">
        <f t="shared" si="1"/>
        <v>234</v>
      </c>
      <c r="D8" s="39">
        <f t="shared" si="2"/>
        <v>7</v>
      </c>
      <c r="E8" s="40">
        <f t="shared" si="3"/>
        <v>234</v>
      </c>
      <c r="F8" s="7">
        <v>58</v>
      </c>
      <c r="G8" s="7">
        <v>176</v>
      </c>
      <c r="H8" s="7">
        <v>0</v>
      </c>
      <c r="I8" s="7">
        <v>0</v>
      </c>
      <c r="J8" s="7">
        <v>0</v>
      </c>
    </row>
    <row r="9" spans="1:10" ht="18.75">
      <c r="A9" s="4" t="s">
        <v>4</v>
      </c>
      <c r="B9" s="36">
        <f t="shared" si="0"/>
        <v>8</v>
      </c>
      <c r="C9" s="37">
        <f t="shared" si="1"/>
        <v>171</v>
      </c>
      <c r="D9" s="39">
        <f t="shared" si="2"/>
        <v>8</v>
      </c>
      <c r="E9" s="40">
        <f t="shared" si="3"/>
        <v>171</v>
      </c>
      <c r="F9" s="7">
        <v>81</v>
      </c>
      <c r="G9" s="7">
        <v>0</v>
      </c>
      <c r="H9" s="7">
        <v>90</v>
      </c>
      <c r="I9" s="7">
        <v>0</v>
      </c>
      <c r="J9" s="7">
        <v>0</v>
      </c>
    </row>
    <row r="10" spans="1:10" ht="18">
      <c r="A10" s="4"/>
      <c r="B10" s="5"/>
      <c r="C10" s="6"/>
      <c r="D10" s="5"/>
      <c r="E10" s="7"/>
      <c r="F10" s="7"/>
      <c r="G10" s="7"/>
      <c r="H10" s="7"/>
      <c r="I10" s="7"/>
      <c r="J10" s="7"/>
    </row>
    <row r="11" spans="1:10" ht="18.75" thickBot="1">
      <c r="A11" s="8"/>
      <c r="B11" s="9"/>
      <c r="C11" s="9"/>
      <c r="D11" s="9"/>
      <c r="E11" s="9"/>
      <c r="F11" s="10"/>
      <c r="G11" s="10"/>
      <c r="H11" s="10"/>
      <c r="I11" s="10"/>
      <c r="J11" s="10"/>
    </row>
    <row r="13" ht="18">
      <c r="A13" s="4" t="s">
        <v>23</v>
      </c>
    </row>
    <row r="14" ht="18">
      <c r="A14" s="1" t="s">
        <v>27</v>
      </c>
    </row>
    <row r="15" ht="18">
      <c r="A15" s="13"/>
    </row>
    <row r="16" ht="18">
      <c r="A16" s="1" t="str">
        <f>"nombre de Clubs classés = "&amp;COUNTA(A2:A10)</f>
        <v>nombre de Clubs classés = 8</v>
      </c>
    </row>
  </sheetData>
  <sheetProtection/>
  <printOptions/>
  <pageMargins left="0.4724409448818898" right="0.44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&amp;C&amp;20&amp;A</oddHeader>
    <oddFooter>&amp;L&amp;F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DLEB</cp:lastModifiedBy>
  <cp:lastPrinted>2018-02-02T22:24:41Z</cp:lastPrinted>
  <dcterms:created xsi:type="dcterms:W3CDTF">2007-02-04T22:31:11Z</dcterms:created>
  <dcterms:modified xsi:type="dcterms:W3CDTF">2018-02-02T22:52:47Z</dcterms:modified>
  <cp:category/>
  <cp:version/>
  <cp:contentType/>
  <cp:contentStatus/>
</cp:coreProperties>
</file>